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8475" activeTab="0"/>
  </bookViews>
  <sheets>
    <sheet name="Lisa 1 Eelarve 2013.a" sheetId="1" r:id="rId1"/>
    <sheet name="Lisa 2 Põhitegevuse tulud" sheetId="2" r:id="rId2"/>
    <sheet name="Lisa 3 Põhitegevuse kulud" sheetId="3" r:id="rId3"/>
    <sheet name="Lisa 4 Investeerimistegevus" sheetId="4" r:id="rId4"/>
  </sheets>
  <definedNames/>
  <calcPr fullCalcOnLoad="1"/>
</workbook>
</file>

<file path=xl/comments3.xml><?xml version="1.0" encoding="utf-8"?>
<comments xmlns="http://schemas.openxmlformats.org/spreadsheetml/2006/main">
  <authors>
    <author>Ivanova tatjana</author>
  </authors>
  <commentList>
    <comment ref="D10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пандус на деревян.лестнице</t>
        </r>
      </text>
    </comment>
    <comment ref="D17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-4 955- проект архимедус
+2600 на мероприятия</t>
        </r>
      </text>
    </comment>
    <comment ref="D32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komunalkulud</t>
        </r>
      </text>
    </comment>
    <comment ref="D35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komunalkulud</t>
        </r>
      </text>
    </comment>
    <comment ref="D38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komunalkulud</t>
        </r>
      </text>
    </comment>
    <comment ref="D41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komunalkulud</t>
        </r>
      </text>
    </comment>
    <comment ref="D45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+710- leping jooksevrem.
+960 -projekt EAS
- 19257-ASE</t>
        </r>
      </text>
    </comment>
    <comment ref="D47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ASE</t>
        </r>
      </text>
    </comment>
    <comment ref="D52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ASE</t>
        </r>
      </text>
    </comment>
    <comment ref="D53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ASE</t>
        </r>
      </text>
    </comment>
    <comment ref="D58" authorId="0">
      <text>
        <r>
          <rPr>
            <b/>
            <sz val="9"/>
            <rFont val="Tahoma"/>
            <family val="0"/>
          </rPr>
          <t>Ivanova tatjana:</t>
        </r>
        <r>
          <rPr>
            <sz val="9"/>
            <rFont val="Tahoma"/>
            <family val="0"/>
          </rPr>
          <t xml:space="preserve">
1187-toitlustamine
225-info</t>
        </r>
      </text>
    </comment>
  </commentList>
</comments>
</file>

<file path=xl/sharedStrings.xml><?xml version="1.0" encoding="utf-8"?>
<sst xmlns="http://schemas.openxmlformats.org/spreadsheetml/2006/main" count="185" uniqueCount="126">
  <si>
    <t>Lisa 1</t>
  </si>
  <si>
    <t>Sillamäe Linnavolikogu</t>
  </si>
  <si>
    <t>17.detsembri 2013.a</t>
  </si>
  <si>
    <t>SILLAMÄE  LINNA  2013.AASTA  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</si>
  <si>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</si>
  <si>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</si>
  <si>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</si>
  <si>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</si>
  <si>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</si>
  <si>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</si>
  <si>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</si>
  <si>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</si>
  <si>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</si>
  <si>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</si>
  <si>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</si>
  <si>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</si>
  <si>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</si>
  <si>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</si>
  <si>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</si>
  <si>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</si>
  <si>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</si>
  <si>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</si>
  <si>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</si>
  <si>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</si>
  <si>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</si>
  <si>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</si>
  <si>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</si>
  <si>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</si>
  <si>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</si>
  <si>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</si>
  <si>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</si>
  <si>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</si>
  <si>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</si>
  <si>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</si>
  <si>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</si>
  <si>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</si>
  <si>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</si>
  <si>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</si>
  <si>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</si>
  <si>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</si>
  <si>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</si>
  <si>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</si>
  <si>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</si>
  <si>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 xml:space="preserve">Laen projekti "Veevarustus- ja kanalisatsioonisüsteemide </t>
  </si>
  <si>
    <t>renoveerimiseks" II etapi realiseerimiseks</t>
  </si>
  <si>
    <t>Laen investeerimiskava realiseerimiseks</t>
  </si>
  <si>
    <t>Kohustuste tasumine (-)</t>
  </si>
  <si>
    <t>LIKVIIDSETE VARADE MUUTUS (+ suurenemine, - vähenemine)</t>
  </si>
  <si>
    <t>Lisa 2</t>
  </si>
  <si>
    <t>PÕHITEGEVUSE TULUD</t>
  </si>
  <si>
    <t>Tulu nimetus</t>
  </si>
  <si>
    <t>Eelarve (kassa -põhine)</t>
  </si>
  <si>
    <t>3220</t>
  </si>
  <si>
    <t>Laekumised haridusasutuste majandustegevusest (inglise keele süvaõpe)</t>
  </si>
  <si>
    <t>3221</t>
  </si>
  <si>
    <t>Laekumised kultuuri- ja kunstiasutuste majandustegevusest</t>
  </si>
  <si>
    <t>3224</t>
  </si>
  <si>
    <t xml:space="preserve">Laekumised sotsiaalabiasutuste majandustegevusest </t>
  </si>
  <si>
    <t>3233</t>
  </si>
  <si>
    <t xml:space="preserve">Üüri- ja renditulud </t>
  </si>
  <si>
    <t>3238</t>
  </si>
  <si>
    <t>Toimetuse "Sillamäeski Vestnik" tulud</t>
  </si>
  <si>
    <t>352.00.17.2</t>
  </si>
  <si>
    <t>Toetusfond (lg 2) sh</t>
  </si>
  <si>
    <t>352.00</t>
  </si>
  <si>
    <t>Hariduskulude toetus</t>
  </si>
  <si>
    <t>Muud saadud toetused tegevuskuludeks</t>
  </si>
  <si>
    <t>3500</t>
  </si>
  <si>
    <t>Sihtotstarbelised toetus Haridus- ja Teadusminimsteeriumist</t>
  </si>
  <si>
    <t>Sihtotstarbelised toetused</t>
  </si>
  <si>
    <t>PÕHITEGEVUSE  TULUD  KOKKU</t>
  </si>
  <si>
    <t xml:space="preserve">                                                                                                         Lisa 3             </t>
  </si>
  <si>
    <t>Lisa 3</t>
  </si>
  <si>
    <t xml:space="preserve">                                                                                                         Sillamäe Linnavolikogu</t>
  </si>
  <si>
    <t>Sillamäe linnavolikogu</t>
  </si>
  <si>
    <t xml:space="preserve">                                                                                                         </t>
  </si>
  <si>
    <t>17. detsembri 2013.a</t>
  </si>
  <si>
    <t>PÕHITEGEVUSE KULUD</t>
  </si>
  <si>
    <t>Kulu nimetus</t>
  </si>
  <si>
    <t>04</t>
  </si>
  <si>
    <t>Majandus</t>
  </si>
  <si>
    <t>04510</t>
  </si>
  <si>
    <t>Tänavate korrashoid</t>
  </si>
  <si>
    <t>08</t>
  </si>
  <si>
    <t>Vaba aeg ja kultuur</t>
  </si>
  <si>
    <t>08106</t>
  </si>
  <si>
    <t>Sillamäe Huvi- ja Noortekeskus Ulei</t>
  </si>
  <si>
    <t>55</t>
  </si>
  <si>
    <t>08203</t>
  </si>
  <si>
    <t>Linna Muuseum</t>
  </si>
  <si>
    <t>50</t>
  </si>
  <si>
    <t>08209</t>
  </si>
  <si>
    <t>MTÜ Sillamäe Linna Pensionäride Keskus</t>
  </si>
  <si>
    <t>08300</t>
  </si>
  <si>
    <t>Toimetus Sillamäeski Vestnik</t>
  </si>
  <si>
    <t>09</t>
  </si>
  <si>
    <t>Haridus</t>
  </si>
  <si>
    <t>09110</t>
  </si>
  <si>
    <t>Lasteaed Rukkilill</t>
  </si>
  <si>
    <t>Lasteaed Päikseke</t>
  </si>
  <si>
    <t>Lasteaed Helepunased Purjed</t>
  </si>
  <si>
    <t>Lasteaed Jaaniussike</t>
  </si>
  <si>
    <t>09212</t>
  </si>
  <si>
    <t>Vanalinna Kool</t>
  </si>
  <si>
    <t xml:space="preserve">Personalikulud </t>
  </si>
  <si>
    <t xml:space="preserve">             linnaeelarvest</t>
  </si>
  <si>
    <t>Kannuka Kool</t>
  </si>
  <si>
    <t>10</t>
  </si>
  <si>
    <t>Sotsiaalne kaitse</t>
  </si>
  <si>
    <t>10400</t>
  </si>
  <si>
    <t>Laste Hoolekande Asutus Lootus</t>
  </si>
  <si>
    <t>10121</t>
  </si>
  <si>
    <t>Hooldustoetus</t>
  </si>
  <si>
    <t>41</t>
  </si>
  <si>
    <t>Eraldised</t>
  </si>
  <si>
    <t>10402</t>
  </si>
  <si>
    <t>Muu perekondade ja laste sotsiaalne kaitse</t>
  </si>
  <si>
    <t>PÕHITEGEVUSE  KULUD  KOKKU</t>
  </si>
  <si>
    <t>Lisa 4</t>
  </si>
  <si>
    <t>INVESTEERIMISTEGEVUS</t>
  </si>
  <si>
    <t>Põhivara soetus (-) sh</t>
  </si>
  <si>
    <t>40.</t>
  </si>
  <si>
    <t>Pargis asuvale puidust treppile panduse paigaldamine</t>
  </si>
  <si>
    <t>Põhivara soetuseks saadav sihtfinantseerimine(+) sh</t>
  </si>
  <si>
    <t>INVESTEERIMISTEGEVUS  KOKKU</t>
  </si>
  <si>
    <t>määrusele nr 4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</si>
</sst>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2"/>
      <name val="Arial Baltic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2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20" applyFont="1" applyFill="1" applyBorder="1" applyProtection="1">
      <alignment/>
      <protection locked="0"/>
    </xf>
    <xf numFmtId="3" fontId="4" fillId="0" borderId="0" xfId="20" applyNumberFormat="1" applyFont="1" applyFill="1" applyBorder="1" applyAlignment="1" applyProtection="1">
      <alignment horizontal="left"/>
      <protection locked="0"/>
    </xf>
    <xf numFmtId="0" fontId="5" fillId="0" borderId="1" xfId="25" applyFont="1" applyBorder="1" applyAlignment="1">
      <alignment horizontal="center" vertical="center"/>
      <protection/>
    </xf>
    <xf numFmtId="3" fontId="6" fillId="0" borderId="2" xfId="20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2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center" vertical="center" wrapText="1"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>
      <alignment/>
      <protection/>
    </xf>
    <xf numFmtId="0" fontId="4" fillId="2" borderId="6" xfId="20" applyFont="1" applyFill="1" applyBorder="1">
      <alignment/>
      <protection/>
    </xf>
    <xf numFmtId="3" fontId="4" fillId="2" borderId="7" xfId="20" applyNumberFormat="1" applyFont="1" applyFill="1" applyBorder="1" applyAlignment="1" applyProtection="1">
      <alignment horizontal="right"/>
      <protection/>
    </xf>
    <xf numFmtId="3" fontId="7" fillId="2" borderId="7" xfId="0" applyNumberFormat="1" applyFont="1" applyFill="1" applyBorder="1" applyAlignment="1">
      <alignment horizontal="right"/>
    </xf>
    <xf numFmtId="0" fontId="6" fillId="0" borderId="4" xfId="25" applyFont="1" applyBorder="1">
      <alignment/>
      <protection/>
    </xf>
    <xf numFmtId="0" fontId="6" fillId="0" borderId="5" xfId="19" applyFont="1" applyFill="1" applyBorder="1">
      <alignment/>
      <protection/>
    </xf>
    <xf numFmtId="0" fontId="6" fillId="0" borderId="6" xfId="20" applyFont="1" applyFill="1" applyBorder="1">
      <alignment/>
      <protection/>
    </xf>
    <xf numFmtId="3" fontId="6" fillId="0" borderId="7" xfId="2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1" fillId="0" borderId="9" xfId="25" applyFont="1" applyBorder="1">
      <alignment/>
      <protection/>
    </xf>
    <xf numFmtId="0" fontId="1" fillId="0" borderId="10" xfId="20" applyFont="1" applyFill="1" applyBorder="1">
      <alignment/>
      <protection/>
    </xf>
    <xf numFmtId="0" fontId="1" fillId="0" borderId="11" xfId="20" applyFont="1" applyFill="1" applyBorder="1">
      <alignment/>
      <protection/>
    </xf>
    <xf numFmtId="3" fontId="9" fillId="0" borderId="12" xfId="20" applyNumberFormat="1" applyFont="1" applyFill="1" applyBorder="1" applyAlignment="1" applyProtection="1">
      <alignment horizontal="right"/>
      <protection locked="0"/>
    </xf>
    <xf numFmtId="3" fontId="10" fillId="0" borderId="13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1" fillId="0" borderId="14" xfId="25" applyFont="1" applyBorder="1">
      <alignment/>
      <protection/>
    </xf>
    <xf numFmtId="0" fontId="1" fillId="0" borderId="15" xfId="20" applyFont="1" applyFill="1" applyBorder="1">
      <alignment/>
      <protection/>
    </xf>
    <xf numFmtId="0" fontId="1" fillId="0" borderId="16" xfId="20" applyFont="1" applyFill="1" applyBorder="1">
      <alignment/>
      <protection/>
    </xf>
    <xf numFmtId="3" fontId="9" fillId="0" borderId="17" xfId="20" applyNumberFormat="1" applyFont="1" applyFill="1" applyBorder="1" applyAlignment="1" applyProtection="1">
      <alignment horizontal="right"/>
      <protection locked="0"/>
    </xf>
    <xf numFmtId="3" fontId="10" fillId="0" borderId="18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0" fontId="6" fillId="0" borderId="5" xfId="20" applyFont="1" applyFill="1" applyBorder="1">
      <alignment/>
      <protection/>
    </xf>
    <xf numFmtId="3" fontId="8" fillId="0" borderId="8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3" fontId="6" fillId="0" borderId="8" xfId="20" applyNumberFormat="1" applyFont="1" applyFill="1" applyBorder="1" applyAlignment="1" applyProtection="1">
      <alignment horizontal="right"/>
      <protection/>
    </xf>
    <xf numFmtId="3" fontId="9" fillId="0" borderId="12" xfId="2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Border="1" applyAlignment="1">
      <alignment horizontal="right"/>
    </xf>
    <xf numFmtId="0" fontId="1" fillId="0" borderId="16" xfId="19" applyFont="1" applyFill="1" applyBorder="1">
      <alignment/>
      <protection/>
    </xf>
    <xf numFmtId="3" fontId="10" fillId="0" borderId="17" xfId="0" applyNumberFormat="1" applyFont="1" applyBorder="1" applyAlignment="1">
      <alignment horizontal="right"/>
    </xf>
    <xf numFmtId="3" fontId="9" fillId="0" borderId="17" xfId="20" applyNumberFormat="1" applyFont="1" applyFill="1" applyBorder="1" applyAlignment="1" applyProtection="1">
      <alignment horizontal="right"/>
      <protection/>
    </xf>
    <xf numFmtId="0" fontId="1" fillId="0" borderId="19" xfId="25" applyFont="1" applyBorder="1">
      <alignment/>
      <protection/>
    </xf>
    <xf numFmtId="0" fontId="1" fillId="0" borderId="20" xfId="20" applyFont="1" applyFill="1" applyBorder="1">
      <alignment/>
      <protection/>
    </xf>
    <xf numFmtId="0" fontId="1" fillId="0" borderId="21" xfId="19" applyFont="1" applyFill="1" applyBorder="1">
      <alignment/>
      <protection/>
    </xf>
    <xf numFmtId="3" fontId="9" fillId="0" borderId="22" xfId="20" applyNumberFormat="1" applyFont="1" applyFill="1" applyBorder="1" applyAlignment="1" applyProtection="1">
      <alignment horizontal="right"/>
      <protection/>
    </xf>
    <xf numFmtId="3" fontId="10" fillId="0" borderId="22" xfId="0" applyNumberFormat="1" applyFont="1" applyBorder="1" applyAlignment="1">
      <alignment horizontal="right"/>
    </xf>
    <xf numFmtId="0" fontId="2" fillId="0" borderId="15" xfId="20" applyFont="1" applyFill="1" applyBorder="1">
      <alignment/>
      <protection/>
    </xf>
    <xf numFmtId="3" fontId="4" fillId="2" borderId="8" xfId="20" applyNumberFormat="1" applyFont="1" applyFill="1" applyBorder="1" applyAlignment="1" applyProtection="1">
      <alignment horizontal="right"/>
      <protection/>
    </xf>
    <xf numFmtId="3" fontId="5" fillId="0" borderId="7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9" fillId="0" borderId="16" xfId="20" applyFont="1" applyFill="1" applyBorder="1">
      <alignment/>
      <protection/>
    </xf>
    <xf numFmtId="3" fontId="10" fillId="0" borderId="18" xfId="0" applyNumberFormat="1" applyFont="1" applyBorder="1" applyAlignment="1">
      <alignment horizontal="right"/>
    </xf>
    <xf numFmtId="0" fontId="1" fillId="0" borderId="16" xfId="20" applyFont="1" applyFill="1" applyBorder="1" applyAlignment="1">
      <alignment/>
      <protection/>
    </xf>
    <xf numFmtId="3" fontId="10" fillId="0" borderId="18" xfId="0" applyNumberFormat="1" applyFont="1" applyFill="1" applyBorder="1" applyAlignment="1">
      <alignment horizontal="right"/>
    </xf>
    <xf numFmtId="0" fontId="9" fillId="0" borderId="15" xfId="20" applyFont="1" applyFill="1" applyBorder="1">
      <alignment/>
      <protection/>
    </xf>
    <xf numFmtId="0" fontId="9" fillId="0" borderId="20" xfId="20" applyFont="1" applyFill="1" applyBorder="1">
      <alignment/>
      <protection/>
    </xf>
    <xf numFmtId="0" fontId="9" fillId="0" borderId="21" xfId="20" applyFont="1" applyFill="1" applyBorder="1">
      <alignment/>
      <protection/>
    </xf>
    <xf numFmtId="3" fontId="9" fillId="0" borderId="22" xfId="20" applyNumberFormat="1" applyFont="1" applyFill="1" applyBorder="1" applyAlignment="1" applyProtection="1">
      <alignment horizontal="right"/>
      <protection locked="0"/>
    </xf>
    <xf numFmtId="0" fontId="2" fillId="0" borderId="20" xfId="20" applyFont="1" applyFill="1" applyBorder="1">
      <alignment/>
      <protection/>
    </xf>
    <xf numFmtId="0" fontId="1" fillId="0" borderId="21" xfId="20" applyFont="1" applyFill="1" applyBorder="1">
      <alignment/>
      <protection/>
    </xf>
    <xf numFmtId="3" fontId="10" fillId="0" borderId="23" xfId="0" applyNumberFormat="1" applyFont="1" applyBorder="1" applyAlignment="1">
      <alignment horizontal="right"/>
    </xf>
    <xf numFmtId="0" fontId="4" fillId="2" borderId="4" xfId="19" applyFont="1" applyFill="1" applyBorder="1" applyAlignment="1">
      <alignment horizontal="left"/>
      <protection/>
    </xf>
    <xf numFmtId="0" fontId="4" fillId="2" borderId="5" xfId="19" applyFont="1" applyFill="1" applyBorder="1" applyAlignment="1">
      <alignment horizontal="left"/>
      <protection/>
    </xf>
    <xf numFmtId="0" fontId="4" fillId="2" borderId="6" xfId="19" applyFont="1" applyFill="1" applyBorder="1">
      <alignment/>
      <protection/>
    </xf>
    <xf numFmtId="3" fontId="4" fillId="2" borderId="7" xfId="19" applyNumberFormat="1" applyFont="1" applyFill="1" applyBorder="1" applyAlignment="1">
      <alignment horizontal="right"/>
      <protection/>
    </xf>
    <xf numFmtId="3" fontId="4" fillId="2" borderId="8" xfId="19" applyNumberFormat="1" applyFont="1" applyFill="1" applyBorder="1" applyAlignment="1">
      <alignment horizontal="right"/>
      <protection/>
    </xf>
    <xf numFmtId="0" fontId="1" fillId="0" borderId="9" xfId="0" applyFont="1" applyBorder="1" applyAlignment="1">
      <alignment/>
    </xf>
    <xf numFmtId="0" fontId="4" fillId="2" borderId="28" xfId="19" applyFont="1" applyFill="1" applyBorder="1" applyAlignment="1">
      <alignment horizontal="left"/>
      <protection/>
    </xf>
    <xf numFmtId="0" fontId="1" fillId="0" borderId="15" xfId="19" applyFont="1" applyFill="1" applyBorder="1" applyAlignment="1">
      <alignment horizontal="left"/>
      <protection/>
    </xf>
    <xf numFmtId="3" fontId="1" fillId="0" borderId="17" xfId="19" applyNumberFormat="1" applyFont="1" applyBorder="1" applyAlignment="1">
      <alignment horizontal="right"/>
      <protection/>
    </xf>
    <xf numFmtId="0" fontId="1" fillId="0" borderId="15" xfId="20" applyFont="1" applyFill="1" applyBorder="1" applyAlignment="1">
      <alignment/>
      <protection/>
    </xf>
    <xf numFmtId="0" fontId="4" fillId="3" borderId="24" xfId="20" applyFont="1" applyFill="1" applyBorder="1">
      <alignment/>
      <protection/>
    </xf>
    <xf numFmtId="0" fontId="4" fillId="3" borderId="25" xfId="20" applyFont="1" applyFill="1" applyBorder="1">
      <alignment/>
      <protection/>
    </xf>
    <xf numFmtId="0" fontId="4" fillId="3" borderId="26" xfId="20" applyFont="1" applyFill="1" applyBorder="1">
      <alignment/>
      <protection/>
    </xf>
    <xf numFmtId="3" fontId="4" fillId="3" borderId="27" xfId="19" applyNumberFormat="1" applyFont="1" applyFill="1" applyBorder="1" applyAlignment="1">
      <alignment horizontal="right"/>
      <protection/>
    </xf>
    <xf numFmtId="0" fontId="2" fillId="2" borderId="4" xfId="19" applyFont="1" applyFill="1" applyBorder="1">
      <alignment/>
      <protection/>
    </xf>
    <xf numFmtId="0" fontId="5" fillId="2" borderId="5" xfId="19" applyFont="1" applyFill="1" applyBorder="1">
      <alignment/>
      <protection/>
    </xf>
    <xf numFmtId="0" fontId="5" fillId="2" borderId="6" xfId="19" applyFont="1" applyFill="1" applyBorder="1">
      <alignment/>
      <protection/>
    </xf>
    <xf numFmtId="3" fontId="2" fillId="2" borderId="7" xfId="19" applyNumberFormat="1" applyFont="1" applyFill="1" applyBorder="1" applyAlignment="1">
      <alignment horizontal="right"/>
      <protection/>
    </xf>
    <xf numFmtId="3" fontId="2" fillId="2" borderId="8" xfId="19" applyNumberFormat="1" applyFont="1" applyFill="1" applyBorder="1" applyAlignment="1">
      <alignment horizontal="right"/>
      <protection/>
    </xf>
    <xf numFmtId="0" fontId="2" fillId="0" borderId="10" xfId="20" applyFont="1" applyFill="1" applyBorder="1">
      <alignment/>
      <protection/>
    </xf>
    <xf numFmtId="0" fontId="2" fillId="0" borderId="11" xfId="20" applyFont="1" applyFill="1" applyBorder="1">
      <alignment/>
      <protection/>
    </xf>
    <xf numFmtId="3" fontId="2" fillId="0" borderId="12" xfId="19" applyNumberFormat="1" applyFont="1" applyBorder="1" applyAlignment="1">
      <alignment horizontal="right"/>
      <protection/>
    </xf>
    <xf numFmtId="3" fontId="2" fillId="0" borderId="13" xfId="19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 horizontal="right"/>
    </xf>
    <xf numFmtId="3" fontId="1" fillId="0" borderId="12" xfId="19" applyNumberFormat="1" applyFont="1" applyBorder="1" applyAlignment="1">
      <alignment horizontal="right"/>
      <protection/>
    </xf>
    <xf numFmtId="3" fontId="2" fillId="0" borderId="17" xfId="19" applyNumberFormat="1" applyFont="1" applyBorder="1" applyAlignment="1">
      <alignment horizontal="right"/>
      <protection/>
    </xf>
    <xf numFmtId="3" fontId="7" fillId="0" borderId="18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1" fillId="0" borderId="22" xfId="19" applyNumberFormat="1" applyFont="1" applyBorder="1" applyAlignment="1">
      <alignment horizontal="right"/>
      <protection/>
    </xf>
    <xf numFmtId="0" fontId="2" fillId="2" borderId="4" xfId="20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2" borderId="6" xfId="20" applyFont="1" applyFill="1" applyBorder="1">
      <alignment/>
      <protection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left"/>
    </xf>
    <xf numFmtId="0" fontId="2" fillId="3" borderId="0" xfId="26" applyFont="1" applyFill="1" applyAlignment="1">
      <alignment horizontal="left" vertic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5" fillId="3" borderId="29" xfId="22" applyNumberFormat="1" applyFont="1" applyFill="1" applyBorder="1" applyAlignment="1">
      <alignment horizontal="center" vertical="center"/>
      <protection/>
    </xf>
    <xf numFmtId="0" fontId="5" fillId="3" borderId="7" xfId="22" applyFont="1" applyFill="1" applyBorder="1" applyAlignment="1">
      <alignment horizontal="center" vertical="center"/>
      <protection/>
    </xf>
    <xf numFmtId="3" fontId="12" fillId="0" borderId="8" xfId="20" applyNumberFormat="1" applyFont="1" applyFill="1" applyBorder="1" applyAlignment="1" applyProtection="1">
      <alignment horizontal="center" vertical="center" wrapText="1"/>
      <protection locked="0"/>
    </xf>
    <xf numFmtId="3" fontId="12" fillId="0" borderId="7" xfId="20" applyNumberFormat="1" applyFont="1" applyFill="1" applyBorder="1" applyAlignment="1" applyProtection="1">
      <alignment horizontal="center" vertical="center" wrapText="1"/>
      <protection locked="0"/>
    </xf>
    <xf numFmtId="3" fontId="12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4" fillId="2" borderId="29" xfId="19" applyFont="1" applyFill="1" applyBorder="1" applyAlignment="1">
      <alignment horizontal="left"/>
      <protection/>
    </xf>
    <xf numFmtId="0" fontId="4" fillId="2" borderId="7" xfId="20" applyFont="1" applyFill="1" applyBorder="1" applyAlignment="1">
      <alignment horizontal="left"/>
      <protection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30" xfId="0" applyNumberFormat="1" applyFont="1" applyFill="1" applyBorder="1" applyAlignment="1">
      <alignment/>
    </xf>
    <xf numFmtId="49" fontId="0" fillId="3" borderId="33" xfId="22" applyNumberFormat="1" applyFont="1" applyFill="1" applyBorder="1" applyAlignment="1">
      <alignment horizontal="right"/>
      <protection/>
    </xf>
    <xf numFmtId="0" fontId="0" fillId="3" borderId="12" xfId="22" applyFont="1" applyFill="1" applyBorder="1">
      <alignment/>
      <protection/>
    </xf>
    <xf numFmtId="3" fontId="0" fillId="0" borderId="13" xfId="25" applyNumberFormat="1" applyFont="1" applyBorder="1">
      <alignment/>
      <protection/>
    </xf>
    <xf numFmtId="3" fontId="0" fillId="0" borderId="1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3" borderId="28" xfId="22" applyNumberFormat="1" applyFont="1" applyFill="1" applyBorder="1" applyAlignment="1">
      <alignment horizontal="right"/>
      <protection/>
    </xf>
    <xf numFmtId="0" fontId="0" fillId="3" borderId="17" xfId="22" applyFont="1" applyFill="1" applyBorder="1">
      <alignment/>
      <protection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9" fontId="0" fillId="3" borderId="35" xfId="22" applyNumberFormat="1" applyFont="1" applyFill="1" applyBorder="1" applyAlignment="1">
      <alignment horizontal="right"/>
      <protection/>
    </xf>
    <xf numFmtId="0" fontId="0" fillId="3" borderId="22" xfId="22" applyFont="1" applyFill="1" applyBorder="1">
      <alignment/>
      <protection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13" fillId="0" borderId="29" xfId="20" applyFont="1" applyFill="1" applyBorder="1" applyAlignment="1">
      <alignment horizontal="left"/>
      <protection/>
    </xf>
    <xf numFmtId="0" fontId="13" fillId="0" borderId="7" xfId="19" applyFont="1" applyFill="1" applyBorder="1">
      <alignment/>
      <protection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9" fontId="0" fillId="3" borderId="31" xfId="22" applyNumberFormat="1" applyFont="1" applyFill="1" applyBorder="1" applyAlignment="1">
      <alignment horizontal="right"/>
      <protection/>
    </xf>
    <xf numFmtId="0" fontId="0" fillId="3" borderId="27" xfId="22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2" borderId="7" xfId="26" applyFont="1" applyFill="1" applyBorder="1" applyAlignment="1">
      <alignment horizontal="left" vertical="center"/>
      <protection/>
    </xf>
    <xf numFmtId="3" fontId="2" fillId="2" borderId="8" xfId="25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1" fillId="0" borderId="0" xfId="24" applyFont="1" applyAlignment="1">
      <alignment horizontal="right"/>
      <protection/>
    </xf>
    <xf numFmtId="2" fontId="1" fillId="3" borderId="0" xfId="22" applyNumberFormat="1" applyFont="1" applyFill="1" applyBorder="1" applyAlignment="1">
      <alignment horizontal="left"/>
      <protection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/>
    </xf>
    <xf numFmtId="0" fontId="2" fillId="3" borderId="0" xfId="26" applyFont="1" applyFill="1" applyAlignment="1">
      <alignment horizontal="center" vertical="center"/>
      <protection/>
    </xf>
    <xf numFmtId="49" fontId="5" fillId="0" borderId="29" xfId="22" applyNumberFormat="1" applyFont="1" applyFill="1" applyBorder="1" applyAlignment="1">
      <alignment horizontal="center" vertical="center"/>
      <protection/>
    </xf>
    <xf numFmtId="0" fontId="5" fillId="0" borderId="7" xfId="22" applyFont="1" applyFill="1" applyBorder="1" applyAlignment="1">
      <alignment horizontal="center" vertical="center"/>
      <protection/>
    </xf>
    <xf numFmtId="3" fontId="6" fillId="0" borderId="8" xfId="20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1" xfId="0" applyNumberFormat="1" applyBorder="1" applyAlignment="1">
      <alignment/>
    </xf>
    <xf numFmtId="49" fontId="4" fillId="2" borderId="42" xfId="22" applyNumberFormat="1" applyFont="1" applyFill="1" applyBorder="1" applyAlignment="1">
      <alignment horizontal="left"/>
      <protection/>
    </xf>
    <xf numFmtId="0" fontId="4" fillId="2" borderId="43" xfId="22" applyFont="1" applyFill="1" applyBorder="1" applyAlignment="1">
      <alignment horizontal="center"/>
      <protection/>
    </xf>
    <xf numFmtId="3" fontId="4" fillId="2" borderId="44" xfId="22" applyNumberFormat="1" applyFont="1" applyFill="1" applyBorder="1" applyAlignment="1">
      <alignment horizontal="right"/>
      <protection/>
    </xf>
    <xf numFmtId="3" fontId="2" fillId="2" borderId="43" xfId="0" applyNumberFormat="1" applyFont="1" applyFill="1" applyBorder="1" applyAlignment="1">
      <alignment/>
    </xf>
    <xf numFmtId="3" fontId="2" fillId="2" borderId="45" xfId="0" applyNumberFormat="1" applyFont="1" applyFill="1" applyBorder="1" applyAlignment="1">
      <alignment/>
    </xf>
    <xf numFmtId="49" fontId="2" fillId="3" borderId="33" xfId="22" applyNumberFormat="1" applyFont="1" applyFill="1" applyBorder="1" applyAlignment="1">
      <alignment horizontal="right"/>
      <protection/>
    </xf>
    <xf numFmtId="0" fontId="2" fillId="3" borderId="12" xfId="22" applyFont="1" applyFill="1" applyBorder="1">
      <alignment/>
      <protection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34" xfId="0" applyNumberFormat="1" applyBorder="1" applyAlignment="1">
      <alignment/>
    </xf>
    <xf numFmtId="49" fontId="1" fillId="3" borderId="28" xfId="22" applyNumberFormat="1" applyFont="1" applyFill="1" applyBorder="1" applyAlignment="1">
      <alignment horizontal="right"/>
      <protection/>
    </xf>
    <xf numFmtId="0" fontId="1" fillId="3" borderId="17" xfId="22" applyFont="1" applyFill="1" applyBorder="1">
      <alignment/>
      <protection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6" xfId="0" applyNumberFormat="1" applyBorder="1" applyAlignment="1">
      <alignment/>
    </xf>
    <xf numFmtId="49" fontId="1" fillId="3" borderId="35" xfId="22" applyNumberFormat="1" applyFont="1" applyFill="1" applyBorder="1" applyAlignment="1">
      <alignment horizontal="right"/>
      <protection/>
    </xf>
    <xf numFmtId="0" fontId="1" fillId="3" borderId="22" xfId="22" applyFont="1" applyFill="1" applyBorder="1">
      <alignment/>
      <protection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7" xfId="0" applyNumberFormat="1" applyBorder="1" applyAlignment="1">
      <alignment/>
    </xf>
    <xf numFmtId="49" fontId="2" fillId="3" borderId="17" xfId="22" applyNumberFormat="1" applyFont="1" applyFill="1" applyBorder="1" applyAlignment="1">
      <alignment horizontal="right"/>
      <protection/>
    </xf>
    <xf numFmtId="0" fontId="2" fillId="3" borderId="18" xfId="22" applyFont="1" applyFill="1" applyBorder="1">
      <alignment/>
      <protection/>
    </xf>
    <xf numFmtId="49" fontId="1" fillId="3" borderId="17" xfId="22" applyNumberFormat="1" applyFont="1" applyFill="1" applyBorder="1" applyAlignment="1">
      <alignment horizontal="right"/>
      <protection/>
    </xf>
    <xf numFmtId="0" fontId="1" fillId="3" borderId="18" xfId="22" applyFont="1" applyFill="1" applyBorder="1">
      <alignment/>
      <protection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49" fontId="4" fillId="2" borderId="29" xfId="22" applyNumberFormat="1" applyFont="1" applyFill="1" applyBorder="1" applyAlignment="1">
      <alignment horizontal="left"/>
      <protection/>
    </xf>
    <xf numFmtId="0" fontId="4" fillId="2" borderId="7" xfId="22" applyFont="1" applyFill="1" applyBorder="1" applyAlignment="1">
      <alignment horizontal="center"/>
      <protection/>
    </xf>
    <xf numFmtId="3" fontId="4" fillId="2" borderId="8" xfId="22" applyNumberFormat="1" applyFont="1" applyFill="1" applyBorder="1" applyAlignment="1">
      <alignment horizontal="right"/>
      <protection/>
    </xf>
    <xf numFmtId="49" fontId="13" fillId="3" borderId="29" xfId="22" applyNumberFormat="1" applyFont="1" applyFill="1" applyBorder="1" applyAlignment="1">
      <alignment horizontal="right"/>
      <protection/>
    </xf>
    <xf numFmtId="0" fontId="13" fillId="3" borderId="7" xfId="22" applyFont="1" applyFill="1" applyBorder="1">
      <alignment/>
      <protection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6" xfId="0" applyNumberFormat="1" applyBorder="1" applyAlignment="1">
      <alignment/>
    </xf>
    <xf numFmtId="49" fontId="13" fillId="3" borderId="28" xfId="22" applyNumberFormat="1" applyFont="1" applyFill="1" applyBorder="1" applyAlignment="1">
      <alignment horizontal="right"/>
      <protection/>
    </xf>
    <xf numFmtId="0" fontId="13" fillId="3" borderId="17" xfId="26" applyFont="1" applyFill="1" applyBorder="1" applyAlignment="1">
      <alignment horizontal="left"/>
      <protection/>
    </xf>
    <xf numFmtId="49" fontId="13" fillId="0" borderId="29" xfId="22" applyNumberFormat="1" applyFont="1" applyFill="1" applyBorder="1" applyAlignment="1">
      <alignment horizontal="right"/>
      <protection/>
    </xf>
    <xf numFmtId="0" fontId="0" fillId="0" borderId="28" xfId="0" applyBorder="1" applyAlignment="1">
      <alignment/>
    </xf>
    <xf numFmtId="3" fontId="4" fillId="2" borderId="8" xfId="22" applyNumberFormat="1" applyFont="1" applyFill="1" applyBorder="1">
      <alignment/>
      <protection/>
    </xf>
    <xf numFmtId="0" fontId="0" fillId="0" borderId="17" xfId="0" applyBorder="1" applyAlignment="1">
      <alignment/>
    </xf>
    <xf numFmtId="49" fontId="13" fillId="3" borderId="28" xfId="23" applyNumberFormat="1" applyFont="1" applyFill="1" applyBorder="1" applyAlignment="1">
      <alignment horizontal="right"/>
      <protection/>
    </xf>
    <xf numFmtId="0" fontId="13" fillId="3" borderId="17" xfId="23" applyFont="1" applyFill="1" applyBorder="1">
      <alignment/>
      <protection/>
    </xf>
    <xf numFmtId="0" fontId="13" fillId="3" borderId="17" xfId="22" applyFont="1" applyFill="1" applyBorder="1">
      <alignment/>
      <protection/>
    </xf>
    <xf numFmtId="0" fontId="15" fillId="2" borderId="29" xfId="26" applyFont="1" applyFill="1" applyBorder="1" applyAlignment="1">
      <alignment horizontal="left" vertical="center"/>
      <protection/>
    </xf>
    <xf numFmtId="0" fontId="16" fillId="2" borderId="7" xfId="26" applyFont="1" applyFill="1" applyBorder="1" applyAlignment="1">
      <alignment horizontal="left"/>
      <protection/>
    </xf>
    <xf numFmtId="3" fontId="15" fillId="2" borderId="8" xfId="0" applyNumberFormat="1" applyFont="1" applyFill="1" applyBorder="1" applyAlignment="1">
      <alignment/>
    </xf>
    <xf numFmtId="3" fontId="15" fillId="2" borderId="7" xfId="0" applyNumberFormat="1" applyFont="1" applyFill="1" applyBorder="1" applyAlignment="1">
      <alignment/>
    </xf>
    <xf numFmtId="3" fontId="15" fillId="2" borderId="3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1" fillId="0" borderId="0" xfId="22" applyNumberFormat="1" applyFont="1" applyFill="1" applyBorder="1" applyAlignment="1">
      <alignment horizontal="left"/>
      <protection/>
    </xf>
    <xf numFmtId="0" fontId="2" fillId="0" borderId="0" xfId="19" applyFont="1" applyFill="1" applyBorder="1" applyAlignment="1">
      <alignment horizontal="left"/>
      <protection/>
    </xf>
    <xf numFmtId="0" fontId="2" fillId="0" borderId="47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/>
    </xf>
    <xf numFmtId="0" fontId="15" fillId="2" borderId="7" xfId="20" applyFont="1" applyFill="1" applyBorder="1">
      <alignment/>
      <protection/>
    </xf>
    <xf numFmtId="3" fontId="2" fillId="2" borderId="8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center"/>
    </xf>
    <xf numFmtId="0" fontId="19" fillId="2" borderId="29" xfId="20" applyFont="1" applyFill="1" applyBorder="1" applyAlignment="1">
      <alignment horizontal="center"/>
      <protection/>
    </xf>
    <xf numFmtId="0" fontId="19" fillId="2" borderId="29" xfId="20" applyFont="1" applyFill="1" applyBorder="1">
      <alignment/>
      <protection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20" applyFont="1" applyFill="1" applyBorder="1">
      <alignment/>
      <protection/>
    </xf>
    <xf numFmtId="3" fontId="7" fillId="2" borderId="7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0" fontId="1" fillId="0" borderId="31" xfId="0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2" borderId="29" xfId="0" applyFont="1" applyFill="1" applyBorder="1" applyAlignment="1">
      <alignment horizontal="center"/>
    </xf>
    <xf numFmtId="0" fontId="4" fillId="2" borderId="29" xfId="20" applyFont="1" applyFill="1" applyBorder="1" applyAlignment="1">
      <alignment/>
      <protection/>
    </xf>
    <xf numFmtId="3" fontId="4" fillId="2" borderId="7" xfId="20" applyNumberFormat="1" applyFont="1" applyFill="1" applyBorder="1" applyAlignment="1">
      <alignment horizontal="right"/>
      <protection/>
    </xf>
    <xf numFmtId="0" fontId="1" fillId="0" borderId="33" xfId="0" applyFont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28" xfId="20" applyFont="1" applyFill="1" applyBorder="1">
      <alignment/>
      <protection/>
    </xf>
    <xf numFmtId="3" fontId="2" fillId="2" borderId="17" xfId="20" applyNumberFormat="1" applyFont="1" applyFill="1" applyBorder="1" applyAlignment="1">
      <alignment horizontal="right"/>
      <protection/>
    </xf>
    <xf numFmtId="3" fontId="2" fillId="2" borderId="18" xfId="20" applyNumberFormat="1" applyFont="1" applyFill="1" applyBorder="1" applyAlignment="1">
      <alignment horizontal="right"/>
      <protection/>
    </xf>
    <xf numFmtId="3" fontId="2" fillId="2" borderId="17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31" xfId="20" applyFont="1" applyFill="1" applyBorder="1">
      <alignment/>
      <protection/>
    </xf>
    <xf numFmtId="3" fontId="2" fillId="0" borderId="27" xfId="20" applyNumberFormat="1" applyFont="1" applyFill="1" applyBorder="1" applyAlignment="1">
      <alignment horizontal="right"/>
      <protection/>
    </xf>
    <xf numFmtId="3" fontId="2" fillId="0" borderId="0" xfId="20" applyNumberFormat="1" applyFont="1" applyFill="1" applyBorder="1" applyAlignment="1">
      <alignment horizontal="right"/>
      <protection/>
    </xf>
    <xf numFmtId="3" fontId="2" fillId="0" borderId="27" xfId="0" applyNumberFormat="1" applyFont="1" applyFill="1" applyBorder="1" applyAlignment="1">
      <alignment horizontal="right"/>
    </xf>
    <xf numFmtId="0" fontId="4" fillId="2" borderId="29" xfId="0" applyFont="1" applyFill="1" applyBorder="1" applyAlignment="1">
      <alignment/>
    </xf>
    <xf numFmtId="0" fontId="5" fillId="0" borderId="48" xfId="20" applyFont="1" applyFill="1" applyBorder="1" applyAlignment="1" applyProtection="1">
      <alignment horizontal="center" vertical="center"/>
      <protection locked="0"/>
    </xf>
    <xf numFmtId="0" fontId="5" fillId="0" borderId="49" xfId="20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Sheet1 2" xfId="20"/>
    <cellStyle name="Percent" xfId="21"/>
    <cellStyle name="Обычный_2005.a.PROJEKT-1 lugemine" xfId="22"/>
    <cellStyle name="Обычный_2008-1lugem" xfId="23"/>
    <cellStyle name="Обычный_2012.a.21.11." xfId="24"/>
    <cellStyle name="Обычный_LvK Sillamae linna 2012.aasta eelarve Lisa" xfId="25"/>
    <cellStyle name="Обычный_Shee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4" sqref="D4"/>
    </sheetView>
  </sheetViews>
  <sheetFormatPr defaultColWidth="9.140625" defaultRowHeight="12.75"/>
  <cols>
    <col min="1" max="1" width="5.28125" style="0" customWidth="1"/>
    <col min="2" max="2" width="2.28125" style="0" customWidth="1"/>
    <col min="3" max="3" width="56.8515625" style="0" customWidth="1"/>
    <col min="4" max="4" width="15.28125" style="0" customWidth="1"/>
    <col min="5" max="5" width="10.7109375" style="0" customWidth="1"/>
    <col min="6" max="6" width="11.421875" style="0" customWidth="1"/>
  </cols>
  <sheetData>
    <row r="1" spans="1:6" ht="14.25">
      <c r="A1" s="1"/>
      <c r="B1" s="1"/>
      <c r="C1" s="1"/>
      <c r="D1" s="2" t="s">
        <v>0</v>
      </c>
      <c r="E1" s="1"/>
      <c r="F1" s="1"/>
    </row>
    <row r="2" spans="1:6" ht="14.25">
      <c r="A2" s="1"/>
      <c r="B2" s="1"/>
      <c r="C2" s="1"/>
      <c r="D2" s="2" t="s">
        <v>1</v>
      </c>
      <c r="E2" s="1"/>
      <c r="F2" s="1"/>
    </row>
    <row r="3" spans="1:6" ht="14.25">
      <c r="A3" s="1"/>
      <c r="B3" s="1"/>
      <c r="C3" s="1"/>
      <c r="D3" s="3" t="s">
        <v>2</v>
      </c>
      <c r="E3" s="1"/>
      <c r="F3" s="1"/>
    </row>
    <row r="4" spans="1:6" ht="14.25">
      <c r="A4" s="1"/>
      <c r="B4" s="1"/>
      <c r="C4" s="1"/>
      <c r="D4" s="2" t="s">
        <v>125</v>
      </c>
      <c r="E4" s="1"/>
      <c r="F4" s="1"/>
    </row>
    <row r="5" spans="1:6" ht="15.75" thickBot="1">
      <c r="A5" s="4" t="s">
        <v>3</v>
      </c>
      <c r="B5" s="4"/>
      <c r="C5" s="4"/>
      <c r="D5" s="5"/>
      <c r="E5" s="1"/>
      <c r="F5" s="1"/>
    </row>
    <row r="6" spans="1:6" ht="43.5" thickBot="1">
      <c r="A6" s="6" t="s">
        <v>4</v>
      </c>
      <c r="B6" s="278" t="s">
        <v>5</v>
      </c>
      <c r="C6" s="279"/>
      <c r="D6" s="7" t="s">
        <v>6</v>
      </c>
      <c r="E6" s="8" t="s">
        <v>7</v>
      </c>
      <c r="F6" s="9" t="s">
        <v>8</v>
      </c>
    </row>
    <row r="7" spans="1:6" ht="15.75" thickBot="1">
      <c r="A7" s="10" t="s">
        <v>9</v>
      </c>
      <c r="B7" s="11"/>
      <c r="C7" s="12"/>
      <c r="D7" s="13">
        <f>SUM(D8,D13,D15,D20)</f>
        <v>11924043</v>
      </c>
      <c r="E7" s="13">
        <f>SUM(E8,E13,E15,E20)</f>
        <v>-10270</v>
      </c>
      <c r="F7" s="14">
        <f>SUM(D7:E7)</f>
        <v>11913773</v>
      </c>
    </row>
    <row r="8" spans="1:6" ht="15" thickBot="1">
      <c r="A8" s="15">
        <v>30</v>
      </c>
      <c r="B8" s="16" t="s">
        <v>10</v>
      </c>
      <c r="C8" s="17"/>
      <c r="D8" s="18">
        <f>SUM(D9:D11)</f>
        <v>6378081</v>
      </c>
      <c r="E8" s="19">
        <v>0</v>
      </c>
      <c r="F8" s="20">
        <f>SUM(D8:E8)</f>
        <v>6378081</v>
      </c>
    </row>
    <row r="9" spans="1:6" ht="14.25">
      <c r="A9" s="21"/>
      <c r="B9" s="22"/>
      <c r="C9" s="23" t="s">
        <v>11</v>
      </c>
      <c r="D9" s="24">
        <v>6292881</v>
      </c>
      <c r="E9" s="25">
        <v>0</v>
      </c>
      <c r="F9" s="26">
        <f>SUM(D9:E9)</f>
        <v>6292881</v>
      </c>
    </row>
    <row r="10" spans="1:6" ht="14.25">
      <c r="A10" s="27"/>
      <c r="B10" s="28"/>
      <c r="C10" s="29" t="s">
        <v>12</v>
      </c>
      <c r="D10" s="30">
        <v>80000</v>
      </c>
      <c r="E10" s="31">
        <v>0</v>
      </c>
      <c r="F10" s="32">
        <f>SUM(D10:E10)</f>
        <v>80000</v>
      </c>
    </row>
    <row r="11" spans="1:6" ht="14.25">
      <c r="A11" s="33"/>
      <c r="B11" s="34"/>
      <c r="C11" s="29" t="s">
        <v>13</v>
      </c>
      <c r="D11" s="30">
        <v>5200</v>
      </c>
      <c r="E11" s="31">
        <v>0</v>
      </c>
      <c r="F11" s="32">
        <f>SUM(D11:E11)</f>
        <v>5200</v>
      </c>
    </row>
    <row r="12" spans="1:6" ht="15" thickBot="1">
      <c r="A12" s="35"/>
      <c r="B12" s="36"/>
      <c r="C12" s="37"/>
      <c r="D12" s="38"/>
      <c r="E12" s="39"/>
      <c r="F12" s="40"/>
    </row>
    <row r="13" spans="1:6" ht="15" thickBot="1">
      <c r="A13" s="15">
        <v>32</v>
      </c>
      <c r="B13" s="41" t="s">
        <v>14</v>
      </c>
      <c r="C13" s="17"/>
      <c r="D13" s="18">
        <v>1185111</v>
      </c>
      <c r="E13" s="42">
        <v>-7870</v>
      </c>
      <c r="F13" s="43">
        <f>SUM(D13:E13)</f>
        <v>1177241</v>
      </c>
    </row>
    <row r="14" spans="1:6" ht="15" thickBot="1">
      <c r="A14" s="44"/>
      <c r="B14" s="45"/>
      <c r="C14" s="46"/>
      <c r="D14" s="47"/>
      <c r="E14" s="48"/>
      <c r="F14" s="49"/>
    </row>
    <row r="15" spans="1:6" ht="15" thickBot="1">
      <c r="A15" s="15">
        <v>35</v>
      </c>
      <c r="B15" s="41" t="s">
        <v>15</v>
      </c>
      <c r="C15" s="17"/>
      <c r="D15" s="18">
        <f>SUM(D16:D18)</f>
        <v>4293813</v>
      </c>
      <c r="E15" s="50">
        <f>E16+E17+E18</f>
        <v>-2400</v>
      </c>
      <c r="F15" s="43">
        <f>SUM(D15:E15)</f>
        <v>4291413</v>
      </c>
    </row>
    <row r="16" spans="1:6" ht="14.25">
      <c r="A16" s="21"/>
      <c r="B16" s="22"/>
      <c r="C16" s="23" t="s">
        <v>16</v>
      </c>
      <c r="D16" s="51">
        <v>1626740</v>
      </c>
      <c r="E16" s="25">
        <v>0</v>
      </c>
      <c r="F16" s="52">
        <f>SUM(D16:E16)</f>
        <v>1626740</v>
      </c>
    </row>
    <row r="17" spans="1:6" ht="14.25">
      <c r="A17" s="27"/>
      <c r="B17" s="28"/>
      <c r="C17" s="53" t="s">
        <v>17</v>
      </c>
      <c r="D17" s="30">
        <v>2415429</v>
      </c>
      <c r="E17" s="31">
        <v>33073</v>
      </c>
      <c r="F17" s="54">
        <f>SUM(D17:E17)</f>
        <v>2448502</v>
      </c>
    </row>
    <row r="18" spans="1:6" ht="14.25">
      <c r="A18" s="27"/>
      <c r="B18" s="28"/>
      <c r="C18" s="53" t="s">
        <v>18</v>
      </c>
      <c r="D18" s="55">
        <v>251644</v>
      </c>
      <c r="E18" s="31">
        <v>-35473</v>
      </c>
      <c r="F18" s="54">
        <f>SUM(D18:E18)</f>
        <v>216171</v>
      </c>
    </row>
    <row r="19" spans="1:6" ht="15" thickBot="1">
      <c r="A19" s="56"/>
      <c r="B19" s="57"/>
      <c r="C19" s="58"/>
      <c r="D19" s="59"/>
      <c r="E19" s="39"/>
      <c r="F19" s="60"/>
    </row>
    <row r="20" spans="1:6" ht="15" thickBot="1">
      <c r="A20" s="15">
        <v>38</v>
      </c>
      <c r="B20" s="41" t="s">
        <v>19</v>
      </c>
      <c r="C20" s="17"/>
      <c r="D20" s="18">
        <v>67038</v>
      </c>
      <c r="E20" s="50">
        <v>0</v>
      </c>
      <c r="F20" s="43">
        <f>SUM(D20:E20)</f>
        <v>67038</v>
      </c>
    </row>
    <row r="21" spans="1:6" ht="14.25">
      <c r="A21" s="21"/>
      <c r="B21" s="22"/>
      <c r="C21" s="23" t="s">
        <v>20</v>
      </c>
      <c r="D21" s="24">
        <v>40000</v>
      </c>
      <c r="E21" s="25">
        <v>0</v>
      </c>
      <c r="F21" s="26">
        <f>SUM(D21:E21)</f>
        <v>40000</v>
      </c>
    </row>
    <row r="22" spans="1:6" ht="14.25">
      <c r="A22" s="27"/>
      <c r="B22" s="28"/>
      <c r="C22" s="29" t="s">
        <v>21</v>
      </c>
      <c r="D22" s="55">
        <v>15000</v>
      </c>
      <c r="E22" s="31">
        <v>0</v>
      </c>
      <c r="F22" s="32">
        <f>SUM(D22:E22)</f>
        <v>15000</v>
      </c>
    </row>
    <row r="23" spans="1:6" ht="15">
      <c r="A23" s="27"/>
      <c r="B23" s="61"/>
      <c r="C23" s="29" t="s">
        <v>22</v>
      </c>
      <c r="D23" s="55">
        <v>5272</v>
      </c>
      <c r="E23" s="31">
        <v>0</v>
      </c>
      <c r="F23" s="32">
        <f>SUM(D23:E23)</f>
        <v>5272</v>
      </c>
    </row>
    <row r="24" spans="1:6" ht="15" thickBot="1">
      <c r="A24" s="35"/>
      <c r="B24" s="36"/>
      <c r="C24" s="37"/>
      <c r="D24" s="38"/>
      <c r="E24" s="39"/>
      <c r="F24" s="60"/>
    </row>
    <row r="25" spans="1:6" ht="15.75" thickBot="1">
      <c r="A25" s="10" t="s">
        <v>23</v>
      </c>
      <c r="B25" s="11"/>
      <c r="C25" s="12"/>
      <c r="D25" s="13">
        <f>SUM(D26,D32)</f>
        <v>11887923</v>
      </c>
      <c r="E25" s="62">
        <f>SUM(E26,E32)</f>
        <v>-13980</v>
      </c>
      <c r="F25" s="14">
        <f aca="true" t="shared" si="0" ref="F25:F30">SUM(D25:E25)</f>
        <v>11873943</v>
      </c>
    </row>
    <row r="26" spans="1:6" ht="15" thickBot="1">
      <c r="A26" s="15">
        <v>4</v>
      </c>
      <c r="B26" s="41" t="s">
        <v>24</v>
      </c>
      <c r="C26" s="17"/>
      <c r="D26" s="18">
        <f>SUM(D28:D30)</f>
        <v>1558010</v>
      </c>
      <c r="E26" s="50">
        <f>SUM(E27:E30)</f>
        <v>0</v>
      </c>
      <c r="F26" s="63">
        <f t="shared" si="0"/>
        <v>1558010</v>
      </c>
    </row>
    <row r="27" spans="1:6" ht="14.25">
      <c r="A27" s="21"/>
      <c r="B27" s="22"/>
      <c r="C27" s="23"/>
      <c r="D27" s="24"/>
      <c r="E27" s="64"/>
      <c r="F27" s="26"/>
    </row>
    <row r="28" spans="1:6" ht="15">
      <c r="A28" s="27"/>
      <c r="B28" s="61"/>
      <c r="C28" s="65" t="s">
        <v>25</v>
      </c>
      <c r="D28" s="55">
        <v>902684</v>
      </c>
      <c r="E28" s="66">
        <v>0</v>
      </c>
      <c r="F28" s="32">
        <f t="shared" si="0"/>
        <v>902684</v>
      </c>
    </row>
    <row r="29" spans="1:6" ht="14.25">
      <c r="A29" s="27"/>
      <c r="B29" s="28"/>
      <c r="C29" s="67" t="s">
        <v>26</v>
      </c>
      <c r="D29" s="55">
        <v>639473</v>
      </c>
      <c r="E29" s="68">
        <v>0</v>
      </c>
      <c r="F29" s="32">
        <f t="shared" si="0"/>
        <v>639473</v>
      </c>
    </row>
    <row r="30" spans="1:6" ht="14.25">
      <c r="A30" s="27"/>
      <c r="B30" s="69"/>
      <c r="C30" s="65" t="s">
        <v>27</v>
      </c>
      <c r="D30" s="30">
        <v>15853</v>
      </c>
      <c r="E30" s="68">
        <v>0</v>
      </c>
      <c r="F30" s="32">
        <f t="shared" si="0"/>
        <v>15853</v>
      </c>
    </row>
    <row r="31" spans="1:6" ht="15" thickBot="1">
      <c r="A31" s="56"/>
      <c r="B31" s="70"/>
      <c r="C31" s="71"/>
      <c r="D31" s="72"/>
      <c r="E31" s="39"/>
      <c r="F31" s="60"/>
    </row>
    <row r="32" spans="1:6" ht="15" thickBot="1">
      <c r="A32" s="15">
        <v>5</v>
      </c>
      <c r="B32" s="41" t="s">
        <v>28</v>
      </c>
      <c r="C32" s="17"/>
      <c r="D32" s="18">
        <f>SUM(D33:D35)</f>
        <v>10329913</v>
      </c>
      <c r="E32" s="50">
        <f>SUM(E33:E35)</f>
        <v>-13980</v>
      </c>
      <c r="F32" s="43">
        <f>SUM(D32:E32)</f>
        <v>10315933</v>
      </c>
    </row>
    <row r="33" spans="1:6" ht="14.25">
      <c r="A33" s="21"/>
      <c r="B33" s="22"/>
      <c r="C33" s="23" t="s">
        <v>29</v>
      </c>
      <c r="D33" s="51">
        <v>6776472</v>
      </c>
      <c r="E33" s="64">
        <v>-12457</v>
      </c>
      <c r="F33" s="26">
        <f>SUM(D33:E33)</f>
        <v>6764015</v>
      </c>
    </row>
    <row r="34" spans="1:6" ht="14.25">
      <c r="A34" s="27"/>
      <c r="B34" s="28"/>
      <c r="C34" s="29" t="s">
        <v>30</v>
      </c>
      <c r="D34" s="55">
        <v>3518516</v>
      </c>
      <c r="E34" s="66">
        <v>-1523</v>
      </c>
      <c r="F34" s="32">
        <f>SUM(D34:E34)</f>
        <v>3516993</v>
      </c>
    </row>
    <row r="35" spans="1:6" ht="15.75" thickBot="1">
      <c r="A35" s="56"/>
      <c r="B35" s="73"/>
      <c r="C35" s="74" t="s">
        <v>31</v>
      </c>
      <c r="D35" s="72">
        <v>34925</v>
      </c>
      <c r="E35" s="75">
        <v>0</v>
      </c>
      <c r="F35" s="40">
        <f>SUM(D35:E35)</f>
        <v>34925</v>
      </c>
    </row>
    <row r="36" spans="1:6" ht="15.75" thickBot="1">
      <c r="A36" s="76" t="s">
        <v>32</v>
      </c>
      <c r="B36" s="77"/>
      <c r="C36" s="78"/>
      <c r="D36" s="79">
        <f>D7-D25</f>
        <v>36120</v>
      </c>
      <c r="E36" s="80">
        <f>E7-E25</f>
        <v>3710</v>
      </c>
      <c r="F36" s="79">
        <f>F7-F25</f>
        <v>39830</v>
      </c>
    </row>
    <row r="37" spans="1:6" ht="15" thickBot="1">
      <c r="A37" s="81"/>
      <c r="B37" s="45"/>
      <c r="C37" s="46"/>
      <c r="D37" s="47"/>
      <c r="E37" s="48"/>
      <c r="F37" s="49"/>
    </row>
    <row r="38" spans="1:6" ht="15.75" thickBot="1">
      <c r="A38" s="82" t="s">
        <v>33</v>
      </c>
      <c r="B38" s="76"/>
      <c r="C38" s="78"/>
      <c r="D38" s="79">
        <f>D39+D40+D41+D42+D43+D44</f>
        <v>-3221605</v>
      </c>
      <c r="E38" s="80">
        <f>E39+E40+E41+E42+E43+E44</f>
        <v>-3710</v>
      </c>
      <c r="F38" s="14">
        <f aca="true" t="shared" si="1" ref="F38:F44">SUM(D38:E38)</f>
        <v>-3225315</v>
      </c>
    </row>
    <row r="39" spans="1:6" ht="14.25">
      <c r="A39" s="27"/>
      <c r="B39" s="22"/>
      <c r="C39" s="23" t="s">
        <v>34</v>
      </c>
      <c r="D39" s="24">
        <v>7000</v>
      </c>
      <c r="E39" s="25">
        <v>-7000</v>
      </c>
      <c r="F39" s="26">
        <f t="shared" si="1"/>
        <v>0</v>
      </c>
    </row>
    <row r="40" spans="1:6" ht="14.25">
      <c r="A40" s="27"/>
      <c r="B40" s="28"/>
      <c r="C40" s="29" t="s">
        <v>35</v>
      </c>
      <c r="D40" s="30">
        <v>-4694746</v>
      </c>
      <c r="E40" s="68">
        <v>-3900</v>
      </c>
      <c r="F40" s="32">
        <f t="shared" si="1"/>
        <v>-4698646</v>
      </c>
    </row>
    <row r="41" spans="1:6" ht="14.25">
      <c r="A41" s="27"/>
      <c r="B41" s="28"/>
      <c r="C41" s="29" t="s">
        <v>36</v>
      </c>
      <c r="D41" s="55">
        <v>2716370</v>
      </c>
      <c r="E41" s="68">
        <v>0</v>
      </c>
      <c r="F41" s="32">
        <f t="shared" si="1"/>
        <v>2716370</v>
      </c>
    </row>
    <row r="42" spans="1:6" ht="14.25">
      <c r="A42" s="27"/>
      <c r="B42" s="28"/>
      <c r="C42" s="67" t="s">
        <v>37</v>
      </c>
      <c r="D42" s="30">
        <v>-1200162</v>
      </c>
      <c r="E42" s="31">
        <v>0</v>
      </c>
      <c r="F42" s="32">
        <f t="shared" si="1"/>
        <v>-1200162</v>
      </c>
    </row>
    <row r="43" spans="1:6" ht="14.25">
      <c r="A43" s="27"/>
      <c r="B43" s="83"/>
      <c r="C43" s="29" t="s">
        <v>38</v>
      </c>
      <c r="D43" s="84">
        <v>10000</v>
      </c>
      <c r="E43" s="31">
        <v>-5000</v>
      </c>
      <c r="F43" s="32">
        <f t="shared" si="1"/>
        <v>5000</v>
      </c>
    </row>
    <row r="44" spans="1:6" ht="14.25">
      <c r="A44" s="27"/>
      <c r="B44" s="85"/>
      <c r="C44" s="29" t="s">
        <v>39</v>
      </c>
      <c r="D44" s="30">
        <v>-60067</v>
      </c>
      <c r="E44" s="31">
        <v>12190</v>
      </c>
      <c r="F44" s="32">
        <f t="shared" si="1"/>
        <v>-47877</v>
      </c>
    </row>
    <row r="45" spans="1:6" ht="15" thickBot="1">
      <c r="A45" s="35"/>
      <c r="B45" s="36"/>
      <c r="C45" s="37"/>
      <c r="D45" s="38"/>
      <c r="E45" s="39"/>
      <c r="F45" s="60"/>
    </row>
    <row r="46" spans="1:6" ht="15.75" thickBot="1">
      <c r="A46" s="10" t="s">
        <v>40</v>
      </c>
      <c r="B46" s="11"/>
      <c r="C46" s="12"/>
      <c r="D46" s="79">
        <f>D36+D38</f>
        <v>-3185485</v>
      </c>
      <c r="E46" s="79">
        <f>E36+E38</f>
        <v>0</v>
      </c>
      <c r="F46" s="79">
        <f>F36+F38</f>
        <v>-3185485</v>
      </c>
    </row>
    <row r="47" spans="1:6" ht="15.75" thickBot="1">
      <c r="A47" s="86"/>
      <c r="B47" s="87"/>
      <c r="C47" s="88"/>
      <c r="D47" s="89"/>
      <c r="E47" s="48"/>
      <c r="F47" s="49"/>
    </row>
    <row r="48" spans="1:6" ht="15.75" thickBot="1">
      <c r="A48" s="90" t="s">
        <v>41</v>
      </c>
      <c r="B48" s="91"/>
      <c r="C48" s="92"/>
      <c r="D48" s="93">
        <f>D49+D54</f>
        <v>1796274</v>
      </c>
      <c r="E48" s="94">
        <f>E49+E54</f>
        <v>0</v>
      </c>
      <c r="F48" s="14">
        <f>SUM(D48:E48)</f>
        <v>1796274</v>
      </c>
    </row>
    <row r="49" spans="1:6" ht="15">
      <c r="A49" s="21"/>
      <c r="B49" s="95" t="s">
        <v>42</v>
      </c>
      <c r="C49" s="96"/>
      <c r="D49" s="97">
        <f>D51+D52</f>
        <v>1796274</v>
      </c>
      <c r="E49" s="98">
        <v>0</v>
      </c>
      <c r="F49" s="99">
        <f>SUM(D49:E49)</f>
        <v>1796274</v>
      </c>
    </row>
    <row r="50" spans="1:6" ht="14.25">
      <c r="A50" s="21"/>
      <c r="B50" s="22"/>
      <c r="C50" s="23" t="s">
        <v>43</v>
      </c>
      <c r="D50" s="100"/>
      <c r="E50" s="31"/>
      <c r="F50" s="32"/>
    </row>
    <row r="51" spans="1:6" ht="14.25">
      <c r="A51" s="27"/>
      <c r="B51" s="28"/>
      <c r="C51" s="29" t="s">
        <v>44</v>
      </c>
      <c r="D51" s="84">
        <v>1154000</v>
      </c>
      <c r="E51" s="31">
        <v>0</v>
      </c>
      <c r="F51" s="32">
        <f>SUM(D51:E51)</f>
        <v>1154000</v>
      </c>
    </row>
    <row r="52" spans="1:6" ht="14.25">
      <c r="A52" s="27"/>
      <c r="B52" s="28"/>
      <c r="C52" s="29" t="s">
        <v>45</v>
      </c>
      <c r="D52" s="84">
        <v>642274</v>
      </c>
      <c r="E52" s="31">
        <v>0</v>
      </c>
      <c r="F52" s="32">
        <f>SUM(D52:E52)</f>
        <v>642274</v>
      </c>
    </row>
    <row r="53" spans="1:6" ht="14.25">
      <c r="A53" s="27"/>
      <c r="B53" s="28"/>
      <c r="C53" s="29"/>
      <c r="D53" s="84"/>
      <c r="E53" s="31"/>
      <c r="F53" s="54"/>
    </row>
    <row r="54" spans="1:6" ht="15">
      <c r="A54" s="27"/>
      <c r="B54" s="61" t="s">
        <v>46</v>
      </c>
      <c r="C54" s="29"/>
      <c r="D54" s="101">
        <v>0</v>
      </c>
      <c r="E54" s="102">
        <v>0</v>
      </c>
      <c r="F54" s="103">
        <v>0</v>
      </c>
    </row>
    <row r="55" spans="1:6" ht="15" thickBot="1">
      <c r="A55" s="56"/>
      <c r="B55" s="57"/>
      <c r="C55" s="74"/>
      <c r="D55" s="104"/>
      <c r="E55" s="39"/>
      <c r="F55" s="60"/>
    </row>
    <row r="56" spans="1:6" ht="15.75" thickBot="1">
      <c r="A56" s="105" t="s">
        <v>47</v>
      </c>
      <c r="B56" s="106"/>
      <c r="C56" s="107"/>
      <c r="D56" s="93">
        <f>D46+D48</f>
        <v>-1389211</v>
      </c>
      <c r="E56" s="93">
        <f>E46+E48</f>
        <v>0</v>
      </c>
      <c r="F56" s="93">
        <f>F46+F48</f>
        <v>-1389211</v>
      </c>
    </row>
  </sheetData>
  <mergeCells count="1">
    <mergeCell ref="B6:C6"/>
  </mergeCells>
  <printOptions/>
  <pageMargins left="0.32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4" sqref="C4"/>
    </sheetView>
  </sheetViews>
  <sheetFormatPr defaultColWidth="9.140625" defaultRowHeight="12.75"/>
  <cols>
    <col min="1" max="1" width="8.00390625" style="0" customWidth="1"/>
    <col min="2" max="2" width="61.28125" style="0" customWidth="1"/>
    <col min="3" max="3" width="11.57421875" style="166" customWidth="1"/>
    <col min="4" max="4" width="10.140625" style="166" customWidth="1"/>
    <col min="5" max="5" width="11.140625" style="166" customWidth="1"/>
  </cols>
  <sheetData>
    <row r="1" spans="1:5" ht="14.25">
      <c r="A1" s="1"/>
      <c r="B1" s="1"/>
      <c r="C1" s="108" t="s">
        <v>48</v>
      </c>
      <c r="D1" s="108"/>
      <c r="E1" s="109"/>
    </row>
    <row r="2" spans="1:5" ht="14.25">
      <c r="A2" s="1"/>
      <c r="B2" s="1"/>
      <c r="C2" s="108" t="s">
        <v>1</v>
      </c>
      <c r="D2" s="108"/>
      <c r="E2" s="109"/>
    </row>
    <row r="3" spans="1:5" ht="14.25">
      <c r="A3" s="1"/>
      <c r="B3" s="1"/>
      <c r="C3" s="110" t="s">
        <v>2</v>
      </c>
      <c r="D3" s="108"/>
      <c r="E3" s="109"/>
    </row>
    <row r="4" spans="1:5" ht="14.25">
      <c r="A4" s="1"/>
      <c r="B4" s="1"/>
      <c r="C4" s="108" t="s">
        <v>125</v>
      </c>
      <c r="D4" s="108"/>
      <c r="E4" s="109"/>
    </row>
    <row r="5" spans="1:5" ht="15.75" thickBot="1">
      <c r="A5" s="111" t="s">
        <v>49</v>
      </c>
      <c r="B5" s="112"/>
      <c r="C5" s="113"/>
      <c r="D5" s="113"/>
      <c r="E5" s="113"/>
    </row>
    <row r="6" spans="1:5" ht="39" thickBot="1">
      <c r="A6" s="114" t="s">
        <v>4</v>
      </c>
      <c r="B6" s="115" t="s">
        <v>50</v>
      </c>
      <c r="C6" s="116" t="s">
        <v>51</v>
      </c>
      <c r="D6" s="117" t="s">
        <v>7</v>
      </c>
      <c r="E6" s="118" t="s">
        <v>8</v>
      </c>
    </row>
    <row r="7" spans="1:5" ht="15.75" customHeight="1" thickBot="1">
      <c r="A7" s="119"/>
      <c r="B7" s="120"/>
      <c r="C7" s="121"/>
      <c r="D7" s="122"/>
      <c r="E7" s="123"/>
    </row>
    <row r="8" spans="1:5" ht="15.75" thickBot="1">
      <c r="A8" s="124">
        <v>32</v>
      </c>
      <c r="B8" s="125" t="s">
        <v>14</v>
      </c>
      <c r="C8" s="126">
        <v>1185111</v>
      </c>
      <c r="D8" s="127">
        <f>SUM(D9:D13)</f>
        <v>-7870</v>
      </c>
      <c r="E8" s="128">
        <f aca="true" t="shared" si="0" ref="E8:E19">SUM(C8:D8)</f>
        <v>1177241</v>
      </c>
    </row>
    <row r="9" spans="1:11" ht="12.75">
      <c r="A9" s="129" t="s">
        <v>52</v>
      </c>
      <c r="B9" s="130" t="s">
        <v>53</v>
      </c>
      <c r="C9" s="131">
        <v>162765</v>
      </c>
      <c r="D9" s="132">
        <v>-13257</v>
      </c>
      <c r="E9" s="133">
        <f t="shared" si="0"/>
        <v>149508</v>
      </c>
      <c r="F9" s="134"/>
      <c r="G9" s="134"/>
      <c r="H9" s="134"/>
      <c r="I9" s="134"/>
      <c r="J9" s="134"/>
      <c r="K9" s="121"/>
    </row>
    <row r="10" spans="1:5" ht="12.75">
      <c r="A10" s="135" t="s">
        <v>54</v>
      </c>
      <c r="B10" s="136" t="s">
        <v>55</v>
      </c>
      <c r="C10" s="137">
        <v>23638</v>
      </c>
      <c r="D10" s="138">
        <v>460</v>
      </c>
      <c r="E10" s="133">
        <f t="shared" si="0"/>
        <v>24098</v>
      </c>
    </row>
    <row r="11" spans="1:5" ht="12.75">
      <c r="A11" s="135" t="s">
        <v>56</v>
      </c>
      <c r="B11" s="136" t="s">
        <v>57</v>
      </c>
      <c r="C11" s="137">
        <v>5300</v>
      </c>
      <c r="D11" s="138">
        <v>1187</v>
      </c>
      <c r="E11" s="133">
        <f t="shared" si="0"/>
        <v>6487</v>
      </c>
    </row>
    <row r="12" spans="1:5" ht="12.75">
      <c r="A12" s="135" t="s">
        <v>58</v>
      </c>
      <c r="B12" s="136" t="s">
        <v>59</v>
      </c>
      <c r="C12" s="137">
        <v>111779</v>
      </c>
      <c r="D12" s="138">
        <v>270</v>
      </c>
      <c r="E12" s="133">
        <f t="shared" si="0"/>
        <v>112049</v>
      </c>
    </row>
    <row r="13" spans="1:5" ht="13.5" thickBot="1">
      <c r="A13" s="139" t="s">
        <v>60</v>
      </c>
      <c r="B13" s="140" t="s">
        <v>61</v>
      </c>
      <c r="C13" s="141">
        <v>13300</v>
      </c>
      <c r="D13" s="142">
        <v>3470</v>
      </c>
      <c r="E13" s="133">
        <f t="shared" si="0"/>
        <v>16770</v>
      </c>
    </row>
    <row r="14" spans="1:5" ht="15.75" thickBot="1">
      <c r="A14" s="124">
        <v>3500.352</v>
      </c>
      <c r="B14" s="125" t="s">
        <v>15</v>
      </c>
      <c r="C14" s="126">
        <v>4293813</v>
      </c>
      <c r="D14" s="127">
        <f>D15+D17</f>
        <v>-2400</v>
      </c>
      <c r="E14" s="128">
        <f t="shared" si="0"/>
        <v>4291413</v>
      </c>
    </row>
    <row r="15" spans="1:5" ht="13.5" thickBot="1">
      <c r="A15" s="143" t="s">
        <v>62</v>
      </c>
      <c r="B15" s="144" t="s">
        <v>63</v>
      </c>
      <c r="C15" s="145">
        <v>2415429</v>
      </c>
      <c r="D15" s="146">
        <f>D16</f>
        <v>33073</v>
      </c>
      <c r="E15" s="147">
        <f t="shared" si="0"/>
        <v>2448502</v>
      </c>
    </row>
    <row r="16" spans="1:5" ht="13.5" thickBot="1">
      <c r="A16" s="148" t="s">
        <v>64</v>
      </c>
      <c r="B16" s="149" t="s">
        <v>65</v>
      </c>
      <c r="C16" s="150">
        <v>1723174</v>
      </c>
      <c r="D16" s="151">
        <v>33073</v>
      </c>
      <c r="E16" s="152">
        <f t="shared" si="0"/>
        <v>1756247</v>
      </c>
    </row>
    <row r="17" spans="1:5" ht="13.5" thickBot="1">
      <c r="A17" s="143">
        <v>3500</v>
      </c>
      <c r="B17" s="144" t="s">
        <v>66</v>
      </c>
      <c r="C17" s="153">
        <v>251644</v>
      </c>
      <c r="D17" s="154">
        <f>D18+D19</f>
        <v>-35473</v>
      </c>
      <c r="E17" s="155">
        <f t="shared" si="0"/>
        <v>216171</v>
      </c>
    </row>
    <row r="18" spans="1:5" ht="12.75">
      <c r="A18" s="129" t="s">
        <v>67</v>
      </c>
      <c r="B18" s="130" t="s">
        <v>68</v>
      </c>
      <c r="C18" s="156">
        <v>87458</v>
      </c>
      <c r="D18" s="132">
        <v>-33073</v>
      </c>
      <c r="E18" s="133">
        <f t="shared" si="0"/>
        <v>54385</v>
      </c>
    </row>
    <row r="19" spans="1:5" ht="12.75">
      <c r="A19" s="135" t="s">
        <v>67</v>
      </c>
      <c r="B19" s="136" t="s">
        <v>69</v>
      </c>
      <c r="C19" s="137">
        <v>86623</v>
      </c>
      <c r="D19" s="138">
        <v>-2400</v>
      </c>
      <c r="E19" s="157">
        <f t="shared" si="0"/>
        <v>84223</v>
      </c>
    </row>
    <row r="20" spans="1:5" ht="15" thickBot="1">
      <c r="A20" s="158"/>
      <c r="B20" s="159"/>
      <c r="C20" s="160"/>
      <c r="D20" s="161"/>
      <c r="E20" s="162"/>
    </row>
    <row r="21" spans="1:5" ht="15.75" thickBot="1">
      <c r="A21" s="163"/>
      <c r="B21" s="164" t="s">
        <v>70</v>
      </c>
      <c r="C21" s="165">
        <v>11924043</v>
      </c>
      <c r="D21" s="127">
        <f>D8+D14</f>
        <v>-10270</v>
      </c>
      <c r="E21" s="128">
        <f>SUM(C21:D21)</f>
        <v>11913773</v>
      </c>
    </row>
  </sheetData>
  <printOptions/>
  <pageMargins left="0.41" right="0.17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D4" sqref="D4"/>
    </sheetView>
  </sheetViews>
  <sheetFormatPr defaultColWidth="9.140625" defaultRowHeight="12.75"/>
  <cols>
    <col min="1" max="1" width="8.57421875" style="0" customWidth="1"/>
    <col min="2" max="2" width="41.421875" style="0" customWidth="1"/>
    <col min="3" max="3" width="15.140625" style="166" customWidth="1"/>
    <col min="4" max="4" width="11.7109375" style="166" customWidth="1"/>
    <col min="5" max="5" width="13.8515625" style="166" customWidth="1"/>
  </cols>
  <sheetData>
    <row r="1" spans="1:5" ht="14.25">
      <c r="A1" s="167"/>
      <c r="B1" s="168" t="s">
        <v>71</v>
      </c>
      <c r="C1" s="113" t="s">
        <v>72</v>
      </c>
      <c r="D1" s="113"/>
      <c r="E1" s="113"/>
    </row>
    <row r="2" spans="1:5" ht="14.25">
      <c r="A2" s="167"/>
      <c r="B2" s="168" t="s">
        <v>73</v>
      </c>
      <c r="C2" s="113" t="s">
        <v>74</v>
      </c>
      <c r="D2" s="113"/>
      <c r="E2" s="113"/>
    </row>
    <row r="3" spans="1:5" ht="14.25">
      <c r="A3" s="167"/>
      <c r="B3" s="168" t="s">
        <v>75</v>
      </c>
      <c r="C3" s="169" t="s">
        <v>76</v>
      </c>
      <c r="D3" s="113"/>
      <c r="E3" s="113"/>
    </row>
    <row r="4" spans="1:5" ht="14.25">
      <c r="A4" s="167"/>
      <c r="B4" s="168"/>
      <c r="C4" s="170" t="s">
        <v>125</v>
      </c>
      <c r="D4" s="113"/>
      <c r="E4" s="113"/>
    </row>
    <row r="5" spans="1:5" ht="15.75" thickBot="1">
      <c r="A5" s="111" t="s">
        <v>77</v>
      </c>
      <c r="B5" s="171"/>
      <c r="C5" s="113"/>
      <c r="D5" s="113"/>
      <c r="E5" s="113"/>
    </row>
    <row r="6" spans="1:5" ht="43.5" thickBot="1">
      <c r="A6" s="172" t="s">
        <v>4</v>
      </c>
      <c r="B6" s="173" t="s">
        <v>78</v>
      </c>
      <c r="C6" s="174" t="s">
        <v>6</v>
      </c>
      <c r="D6" s="175" t="s">
        <v>7</v>
      </c>
      <c r="E6" s="176" t="s">
        <v>8</v>
      </c>
    </row>
    <row r="7" spans="1:5" ht="12.75">
      <c r="A7" s="177"/>
      <c r="B7" s="178"/>
      <c r="C7" s="179"/>
      <c r="D7" s="180"/>
      <c r="E7" s="181"/>
    </row>
    <row r="8" spans="1:5" ht="15.75" thickBot="1">
      <c r="A8" s="182" t="s">
        <v>79</v>
      </c>
      <c r="B8" s="183" t="s">
        <v>80</v>
      </c>
      <c r="C8" s="184">
        <v>619562</v>
      </c>
      <c r="D8" s="185">
        <f>D10+D13</f>
        <v>-3900</v>
      </c>
      <c r="E8" s="186">
        <f>SUM(C8:D8)</f>
        <v>615662</v>
      </c>
    </row>
    <row r="9" spans="1:5" ht="15">
      <c r="A9" s="187" t="s">
        <v>81</v>
      </c>
      <c r="B9" s="188" t="s">
        <v>82</v>
      </c>
      <c r="C9" s="189"/>
      <c r="D9" s="190"/>
      <c r="E9" s="191"/>
    </row>
    <row r="10" spans="1:5" ht="14.25">
      <c r="A10" s="192">
        <v>55</v>
      </c>
      <c r="B10" s="193" t="s">
        <v>30</v>
      </c>
      <c r="C10" s="194">
        <v>441802</v>
      </c>
      <c r="D10" s="195">
        <v>-3900</v>
      </c>
      <c r="E10" s="196">
        <f>SUM(C10:D10)</f>
        <v>437902</v>
      </c>
    </row>
    <row r="11" spans="1:5" ht="14.25" hidden="1">
      <c r="A11" s="197"/>
      <c r="B11" s="198"/>
      <c r="C11" s="199"/>
      <c r="D11" s="200"/>
      <c r="E11" s="201"/>
    </row>
    <row r="12" spans="1:5" ht="15" hidden="1">
      <c r="A12" s="202"/>
      <c r="B12" s="203"/>
      <c r="C12" s="199"/>
      <c r="D12" s="200"/>
      <c r="E12" s="201"/>
    </row>
    <row r="13" spans="1:5" ht="14.25" hidden="1">
      <c r="A13" s="204"/>
      <c r="B13" s="205"/>
      <c r="C13" s="199"/>
      <c r="D13" s="200"/>
      <c r="E13" s="201"/>
    </row>
    <row r="14" spans="1:5" ht="13.5" thickBot="1">
      <c r="A14" s="206"/>
      <c r="B14" s="207"/>
      <c r="C14" s="199"/>
      <c r="D14" s="200"/>
      <c r="E14" s="201"/>
    </row>
    <row r="15" spans="1:5" ht="15.75" thickBot="1">
      <c r="A15" s="208" t="s">
        <v>83</v>
      </c>
      <c r="B15" s="209" t="s">
        <v>84</v>
      </c>
      <c r="C15" s="210">
        <v>2287911</v>
      </c>
      <c r="D15" s="127">
        <f>D16+D19+D23+D25</f>
        <v>1765</v>
      </c>
      <c r="E15" s="128">
        <f>SUM(C15:D15)</f>
        <v>2289676</v>
      </c>
    </row>
    <row r="16" spans="1:5" ht="13.5" thickBot="1">
      <c r="A16" s="211" t="s">
        <v>85</v>
      </c>
      <c r="B16" s="212" t="s">
        <v>86</v>
      </c>
      <c r="C16" s="213">
        <v>324773</v>
      </c>
      <c r="D16" s="214">
        <f>D17</f>
        <v>-2355</v>
      </c>
      <c r="E16" s="215">
        <f>SUM(C16:D16)</f>
        <v>322418</v>
      </c>
    </row>
    <row r="17" spans="1:5" ht="12.75">
      <c r="A17" s="129" t="s">
        <v>87</v>
      </c>
      <c r="B17" s="130" t="s">
        <v>30</v>
      </c>
      <c r="C17" s="189">
        <v>94550</v>
      </c>
      <c r="D17" s="190">
        <v>-2355</v>
      </c>
      <c r="E17" s="191">
        <f>SUM(C17:D17)</f>
        <v>92195</v>
      </c>
    </row>
    <row r="18" spans="1:5" ht="13.5" thickBot="1">
      <c r="A18" s="139"/>
      <c r="B18" s="140"/>
      <c r="C18" s="199"/>
      <c r="D18" s="200"/>
      <c r="E18" s="201"/>
    </row>
    <row r="19" spans="1:5" ht="13.5" thickBot="1">
      <c r="A19" s="211" t="s">
        <v>88</v>
      </c>
      <c r="B19" s="212" t="s">
        <v>89</v>
      </c>
      <c r="C19" s="216">
        <v>76905</v>
      </c>
      <c r="D19" s="217">
        <f>D20</f>
        <v>460</v>
      </c>
      <c r="E19" s="218">
        <f>SUM(C19:D19)</f>
        <v>77365</v>
      </c>
    </row>
    <row r="20" spans="1:5" ht="12.75">
      <c r="A20" s="129" t="s">
        <v>90</v>
      </c>
      <c r="B20" s="130" t="s">
        <v>29</v>
      </c>
      <c r="C20" s="179">
        <v>44798</v>
      </c>
      <c r="D20" s="180">
        <v>460</v>
      </c>
      <c r="E20" s="181">
        <f>SUM(C20:D20)</f>
        <v>45258</v>
      </c>
    </row>
    <row r="21" spans="1:5" ht="12.75">
      <c r="A21" s="148"/>
      <c r="B21" s="149"/>
      <c r="C21" s="194"/>
      <c r="D21" s="195"/>
      <c r="E21" s="196"/>
    </row>
    <row r="22" spans="1:5" ht="12.75">
      <c r="A22" s="219" t="s">
        <v>91</v>
      </c>
      <c r="B22" s="220" t="s">
        <v>92</v>
      </c>
      <c r="C22" s="194"/>
      <c r="D22" s="195"/>
      <c r="E22" s="196"/>
    </row>
    <row r="23" spans="1:5" ht="12.75">
      <c r="A23" s="129" t="s">
        <v>87</v>
      </c>
      <c r="B23" s="130" t="s">
        <v>30</v>
      </c>
      <c r="C23" s="194">
        <v>1256</v>
      </c>
      <c r="D23" s="195">
        <v>190</v>
      </c>
      <c r="E23" s="196">
        <f>SUM(C23:D23)</f>
        <v>1446</v>
      </c>
    </row>
    <row r="24" spans="1:5" ht="13.5" thickBot="1">
      <c r="A24" s="206"/>
      <c r="B24" s="207"/>
      <c r="C24" s="199"/>
      <c r="D24" s="200"/>
      <c r="E24" s="201"/>
    </row>
    <row r="25" spans="1:5" ht="13.5" thickBot="1">
      <c r="A25" s="211" t="s">
        <v>93</v>
      </c>
      <c r="B25" s="212" t="s">
        <v>94</v>
      </c>
      <c r="C25" s="214">
        <v>73773</v>
      </c>
      <c r="D25" s="214">
        <f>D26+D27</f>
        <v>3470</v>
      </c>
      <c r="E25" s="214">
        <f>SUM(C25:D25)</f>
        <v>77243</v>
      </c>
    </row>
    <row r="26" spans="1:5" ht="12.75">
      <c r="A26" s="129" t="s">
        <v>90</v>
      </c>
      <c r="B26" s="130" t="s">
        <v>29</v>
      </c>
      <c r="C26" s="189">
        <v>39797</v>
      </c>
      <c r="D26" s="190">
        <v>1570</v>
      </c>
      <c r="E26" s="191">
        <f>SUM(C26:D26)</f>
        <v>41367</v>
      </c>
    </row>
    <row r="27" spans="1:5" ht="12.75">
      <c r="A27" s="135" t="s">
        <v>87</v>
      </c>
      <c r="B27" s="136" t="s">
        <v>30</v>
      </c>
      <c r="C27" s="194">
        <v>33976</v>
      </c>
      <c r="D27" s="195">
        <v>1900</v>
      </c>
      <c r="E27" s="196">
        <f>SUM(C27:D27)</f>
        <v>35876</v>
      </c>
    </row>
    <row r="28" spans="1:5" ht="13.5" thickBot="1">
      <c r="A28" s="206"/>
      <c r="B28" s="207"/>
      <c r="C28" s="199"/>
      <c r="D28" s="200"/>
      <c r="E28" s="201"/>
    </row>
    <row r="29" spans="1:5" ht="15.75" thickBot="1">
      <c r="A29" s="208" t="s">
        <v>95</v>
      </c>
      <c r="B29" s="209" t="s">
        <v>96</v>
      </c>
      <c r="C29" s="210">
        <v>5695323</v>
      </c>
      <c r="D29" s="127">
        <f>D31+D34+D37+D40+D43+D49</f>
        <v>-13257</v>
      </c>
      <c r="E29" s="128">
        <f>SUM(C29:D29)</f>
        <v>5682066</v>
      </c>
    </row>
    <row r="30" spans="1:5" ht="13.5" thickBot="1">
      <c r="A30" s="119"/>
      <c r="B30" s="120"/>
      <c r="C30" s="121"/>
      <c r="D30" s="122"/>
      <c r="E30" s="123"/>
    </row>
    <row r="31" spans="1:5" ht="13.5" thickBot="1">
      <c r="A31" s="211" t="s">
        <v>97</v>
      </c>
      <c r="B31" s="212" t="s">
        <v>98</v>
      </c>
      <c r="C31" s="153">
        <v>548493</v>
      </c>
      <c r="D31" s="154">
        <f>D32</f>
        <v>-1000</v>
      </c>
      <c r="E31" s="155">
        <f>SUM(C31:D31)</f>
        <v>547493</v>
      </c>
    </row>
    <row r="32" spans="1:5" ht="12.75">
      <c r="A32" s="129" t="s">
        <v>87</v>
      </c>
      <c r="B32" s="130" t="s">
        <v>30</v>
      </c>
      <c r="C32" s="189">
        <v>123876</v>
      </c>
      <c r="D32" s="190">
        <v>-1000</v>
      </c>
      <c r="E32" s="191">
        <f>SUM(C32:D32)</f>
        <v>122876</v>
      </c>
    </row>
    <row r="33" spans="1:5" ht="13.5" thickBot="1">
      <c r="A33" s="148"/>
      <c r="B33" s="149"/>
      <c r="C33" s="199"/>
      <c r="D33" s="200"/>
      <c r="E33" s="201"/>
    </row>
    <row r="34" spans="1:5" ht="13.5" thickBot="1">
      <c r="A34" s="211" t="s">
        <v>97</v>
      </c>
      <c r="B34" s="212" t="s">
        <v>99</v>
      </c>
      <c r="C34" s="153">
        <v>587323</v>
      </c>
      <c r="D34" s="154">
        <f>D35</f>
        <v>1000</v>
      </c>
      <c r="E34" s="155">
        <f>SUM(C34:D34)</f>
        <v>588323</v>
      </c>
    </row>
    <row r="35" spans="1:5" ht="12.75">
      <c r="A35" s="129" t="s">
        <v>87</v>
      </c>
      <c r="B35" s="130" t="s">
        <v>30</v>
      </c>
      <c r="C35" s="189">
        <v>138298</v>
      </c>
      <c r="D35" s="190">
        <v>1000</v>
      </c>
      <c r="E35" s="191">
        <f>SUM(C35:D35)</f>
        <v>139298</v>
      </c>
    </row>
    <row r="36" spans="1:5" ht="13.5" thickBot="1">
      <c r="A36" s="139"/>
      <c r="B36" s="140"/>
      <c r="C36" s="199"/>
      <c r="D36" s="200"/>
      <c r="E36" s="201"/>
    </row>
    <row r="37" spans="1:5" ht="13.5" thickBot="1">
      <c r="A37" s="211" t="s">
        <v>97</v>
      </c>
      <c r="B37" s="212" t="s">
        <v>100</v>
      </c>
      <c r="C37" s="153">
        <v>265460</v>
      </c>
      <c r="D37" s="154">
        <f>D38</f>
        <v>1000</v>
      </c>
      <c r="E37" s="155">
        <f>SUM(C37:D37)</f>
        <v>266460</v>
      </c>
    </row>
    <row r="38" spans="1:5" ht="12.75">
      <c r="A38" s="129" t="s">
        <v>87</v>
      </c>
      <c r="B38" s="130" t="s">
        <v>30</v>
      </c>
      <c r="C38" s="189">
        <v>79009</v>
      </c>
      <c r="D38" s="190">
        <v>1000</v>
      </c>
      <c r="E38" s="191">
        <f>SUM(C38:D38)</f>
        <v>80009</v>
      </c>
    </row>
    <row r="39" spans="1:5" ht="13.5" thickBot="1">
      <c r="A39" s="139"/>
      <c r="B39" s="140"/>
      <c r="C39" s="199"/>
      <c r="D39" s="200"/>
      <c r="E39" s="201"/>
    </row>
    <row r="40" spans="1:5" ht="13.5" thickBot="1">
      <c r="A40" s="211" t="s">
        <v>97</v>
      </c>
      <c r="B40" s="212" t="s">
        <v>101</v>
      </c>
      <c r="C40" s="153">
        <v>554628</v>
      </c>
      <c r="D40" s="154">
        <f>D41</f>
        <v>-1000</v>
      </c>
      <c r="E40" s="155">
        <f>SUM(C40:D40)</f>
        <v>553628</v>
      </c>
    </row>
    <row r="41" spans="1:5" ht="12.75">
      <c r="A41" s="129" t="s">
        <v>87</v>
      </c>
      <c r="B41" s="130" t="s">
        <v>30</v>
      </c>
      <c r="C41" s="189">
        <v>124574</v>
      </c>
      <c r="D41" s="190">
        <v>-1000</v>
      </c>
      <c r="E41" s="191">
        <f>SUM(C41:D41)</f>
        <v>123574</v>
      </c>
    </row>
    <row r="42" spans="1:5" ht="13.5" thickBot="1">
      <c r="A42" s="206"/>
      <c r="B42" s="207"/>
      <c r="C42" s="199"/>
      <c r="D42" s="200"/>
      <c r="E42" s="201"/>
    </row>
    <row r="43" spans="1:5" ht="13.5" thickBot="1">
      <c r="A43" s="221" t="s">
        <v>102</v>
      </c>
      <c r="B43" s="212" t="s">
        <v>103</v>
      </c>
      <c r="C43" s="153">
        <v>1301397</v>
      </c>
      <c r="D43" s="154">
        <f>D45+D47</f>
        <v>-19257</v>
      </c>
      <c r="E43" s="155">
        <f>SUM(C43:D43)</f>
        <v>1282140</v>
      </c>
    </row>
    <row r="44" spans="1:5" ht="12.75">
      <c r="A44" s="129" t="s">
        <v>90</v>
      </c>
      <c r="B44" s="130" t="s">
        <v>104</v>
      </c>
      <c r="C44" s="189"/>
      <c r="D44" s="190"/>
      <c r="E44" s="191"/>
    </row>
    <row r="45" spans="1:5" ht="12.75">
      <c r="A45" s="222"/>
      <c r="B45" s="136" t="s">
        <v>105</v>
      </c>
      <c r="C45" s="194">
        <v>347443</v>
      </c>
      <c r="D45" s="195">
        <v>-17587</v>
      </c>
      <c r="E45" s="196">
        <f>SUM(C45:D45)</f>
        <v>329856</v>
      </c>
    </row>
    <row r="46" spans="1:5" ht="12.75">
      <c r="A46" s="135" t="s">
        <v>87</v>
      </c>
      <c r="B46" s="136" t="s">
        <v>30</v>
      </c>
      <c r="C46" s="194"/>
      <c r="D46" s="195"/>
      <c r="E46" s="196"/>
    </row>
    <row r="47" spans="1:5" ht="12.75">
      <c r="A47" s="135"/>
      <c r="B47" s="136" t="s">
        <v>105</v>
      </c>
      <c r="C47" s="194">
        <v>176283</v>
      </c>
      <c r="D47" s="195">
        <v>-1670</v>
      </c>
      <c r="E47" s="196">
        <f>SUM(C47:D47)</f>
        <v>174613</v>
      </c>
    </row>
    <row r="48" spans="1:5" ht="13.5" thickBot="1">
      <c r="A48" s="206"/>
      <c r="B48" s="207"/>
      <c r="C48" s="199"/>
      <c r="D48" s="200"/>
      <c r="E48" s="201"/>
    </row>
    <row r="49" spans="1:5" ht="13.5" thickBot="1">
      <c r="A49" s="221" t="s">
        <v>102</v>
      </c>
      <c r="B49" s="212" t="s">
        <v>106</v>
      </c>
      <c r="C49" s="153">
        <v>1113160</v>
      </c>
      <c r="D49" s="154">
        <f>D51+D53</f>
        <v>6000</v>
      </c>
      <c r="E49" s="155">
        <f>SUM(C49:D49)</f>
        <v>1119160</v>
      </c>
    </row>
    <row r="50" spans="1:5" ht="12.75">
      <c r="A50" s="129" t="s">
        <v>90</v>
      </c>
      <c r="B50" s="130" t="s">
        <v>104</v>
      </c>
      <c r="C50" s="189"/>
      <c r="D50" s="190"/>
      <c r="E50" s="191"/>
    </row>
    <row r="51" spans="1:5" ht="12.75">
      <c r="A51" s="222"/>
      <c r="B51" s="136" t="s">
        <v>105</v>
      </c>
      <c r="C51" s="194">
        <v>252968</v>
      </c>
      <c r="D51" s="195">
        <v>3100</v>
      </c>
      <c r="E51" s="196">
        <f>SUM(C51:D51)</f>
        <v>256068</v>
      </c>
    </row>
    <row r="52" spans="1:5" ht="12.75">
      <c r="A52" s="135" t="s">
        <v>87</v>
      </c>
      <c r="B52" s="136" t="s">
        <v>30</v>
      </c>
      <c r="C52" s="194"/>
      <c r="D52" s="195"/>
      <c r="E52" s="196"/>
    </row>
    <row r="53" spans="1:5" ht="12.75">
      <c r="A53" s="135"/>
      <c r="B53" s="136" t="s">
        <v>105</v>
      </c>
      <c r="C53" s="194">
        <v>129550</v>
      </c>
      <c r="D53" s="195">
        <v>2900</v>
      </c>
      <c r="E53" s="196">
        <f>SUM(C53:D53)</f>
        <v>132450</v>
      </c>
    </row>
    <row r="54" spans="1:5" ht="13.5" thickBot="1">
      <c r="A54" s="206"/>
      <c r="B54" s="207"/>
      <c r="C54" s="199"/>
      <c r="D54" s="200"/>
      <c r="E54" s="201"/>
    </row>
    <row r="55" spans="1:5" ht="15.75" thickBot="1">
      <c r="A55" s="208" t="s">
        <v>107</v>
      </c>
      <c r="B55" s="209" t="s">
        <v>108</v>
      </c>
      <c r="C55" s="223">
        <v>1345049</v>
      </c>
      <c r="D55" s="127">
        <f>D57+D61+D64</f>
        <v>1412</v>
      </c>
      <c r="E55" s="128">
        <f>SUM(C55:D55)</f>
        <v>1346461</v>
      </c>
    </row>
    <row r="56" spans="1:5" ht="13.5" thickBot="1">
      <c r="A56" s="119"/>
      <c r="B56" s="120"/>
      <c r="C56" s="121"/>
      <c r="D56" s="122"/>
      <c r="E56" s="123"/>
    </row>
    <row r="57" spans="1:5" ht="13.5" thickBot="1">
      <c r="A57" s="211" t="s">
        <v>109</v>
      </c>
      <c r="B57" s="212" t="s">
        <v>110</v>
      </c>
      <c r="C57" s="153">
        <v>333074</v>
      </c>
      <c r="D57" s="154">
        <f>D58</f>
        <v>1412</v>
      </c>
      <c r="E57" s="155">
        <f>SUM(C57:D57)</f>
        <v>334486</v>
      </c>
    </row>
    <row r="58" spans="1:5" ht="12.75">
      <c r="A58" s="129" t="s">
        <v>87</v>
      </c>
      <c r="B58" s="130" t="s">
        <v>30</v>
      </c>
      <c r="C58" s="189">
        <v>113880</v>
      </c>
      <c r="D58" s="190">
        <v>1412</v>
      </c>
      <c r="E58" s="191">
        <f>SUM(C58:D58)</f>
        <v>115292</v>
      </c>
    </row>
    <row r="59" spans="1:5" ht="12.75">
      <c r="A59" s="222"/>
      <c r="B59" s="224"/>
      <c r="C59" s="194"/>
      <c r="D59" s="195"/>
      <c r="E59" s="196"/>
    </row>
    <row r="60" spans="1:5" ht="12.75">
      <c r="A60" s="225" t="s">
        <v>111</v>
      </c>
      <c r="B60" s="226" t="s">
        <v>112</v>
      </c>
      <c r="C60" s="194"/>
      <c r="D60" s="195"/>
      <c r="E60" s="196"/>
    </row>
    <row r="61" spans="1:5" ht="12.75">
      <c r="A61" s="135" t="s">
        <v>113</v>
      </c>
      <c r="B61" s="136" t="s">
        <v>114</v>
      </c>
      <c r="C61" s="194">
        <v>58000</v>
      </c>
      <c r="D61" s="195">
        <v>7280</v>
      </c>
      <c r="E61" s="196">
        <f>SUM(C61:D61)</f>
        <v>65280</v>
      </c>
    </row>
    <row r="62" spans="1:5" ht="12.75">
      <c r="A62" s="222"/>
      <c r="B62" s="224"/>
      <c r="C62" s="194"/>
      <c r="D62" s="195"/>
      <c r="E62" s="196"/>
    </row>
    <row r="63" spans="1:5" ht="12.75">
      <c r="A63" s="219" t="s">
        <v>115</v>
      </c>
      <c r="B63" s="227" t="s">
        <v>116</v>
      </c>
      <c r="C63" s="194"/>
      <c r="D63" s="195"/>
      <c r="E63" s="196"/>
    </row>
    <row r="64" spans="1:5" ht="13.5" thickBot="1">
      <c r="A64" s="139" t="s">
        <v>113</v>
      </c>
      <c r="B64" s="140" t="s">
        <v>114</v>
      </c>
      <c r="C64" s="199">
        <v>221672</v>
      </c>
      <c r="D64" s="200">
        <v>-7280</v>
      </c>
      <c r="E64" s="201">
        <f>SUM(C64:D64)</f>
        <v>214392</v>
      </c>
    </row>
    <row r="65" spans="1:5" ht="16.5" thickBot="1">
      <c r="A65" s="228" t="s">
        <v>117</v>
      </c>
      <c r="B65" s="229"/>
      <c r="C65" s="230">
        <v>11887923</v>
      </c>
      <c r="D65" s="231">
        <f>D8+D15+D29+D55</f>
        <v>-13980</v>
      </c>
      <c r="E65" s="232">
        <f>SUM(C65:D65)</f>
        <v>11873943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4" sqref="D4"/>
    </sheetView>
  </sheetViews>
  <sheetFormatPr defaultColWidth="9.140625" defaultRowHeight="12.75"/>
  <cols>
    <col min="2" max="2" width="54.28125" style="0" customWidth="1"/>
    <col min="3" max="3" width="12.140625" style="166" customWidth="1"/>
    <col min="4" max="4" width="11.140625" style="166" customWidth="1"/>
    <col min="5" max="5" width="12.57421875" style="166" customWidth="1"/>
  </cols>
  <sheetData>
    <row r="1" spans="1:5" ht="14.25">
      <c r="A1" s="112"/>
      <c r="B1" s="112"/>
      <c r="C1" s="233"/>
      <c r="D1" s="170" t="s">
        <v>118</v>
      </c>
      <c r="E1" s="233"/>
    </row>
    <row r="2" spans="1:5" ht="14.25">
      <c r="A2" s="112"/>
      <c r="B2" s="112"/>
      <c r="C2" s="233"/>
      <c r="D2" s="234" t="s">
        <v>1</v>
      </c>
      <c r="E2" s="235"/>
    </row>
    <row r="3" spans="1:5" ht="14.25">
      <c r="A3" s="112"/>
      <c r="B3" s="112"/>
      <c r="C3" s="233"/>
      <c r="D3" s="234" t="s">
        <v>2</v>
      </c>
      <c r="E3" s="235"/>
    </row>
    <row r="4" spans="1:5" ht="14.25">
      <c r="A4" s="112"/>
      <c r="B4" s="112"/>
      <c r="C4" s="233"/>
      <c r="D4" s="236" t="s">
        <v>125</v>
      </c>
      <c r="E4" s="235"/>
    </row>
    <row r="5" spans="1:5" ht="14.25">
      <c r="A5" s="112"/>
      <c r="B5" s="112"/>
      <c r="C5" s="233"/>
      <c r="D5" s="233"/>
      <c r="E5" s="233"/>
    </row>
    <row r="6" spans="1:5" ht="14.25">
      <c r="A6" s="112"/>
      <c r="B6" s="112"/>
      <c r="C6" s="233"/>
      <c r="D6" s="233"/>
      <c r="E6" s="233"/>
    </row>
    <row r="7" spans="1:5" ht="15.75" thickBot="1">
      <c r="A7" s="237" t="s">
        <v>119</v>
      </c>
      <c r="B7" s="112"/>
      <c r="C7" s="233"/>
      <c r="D7" s="233"/>
      <c r="E7" s="233"/>
    </row>
    <row r="8" spans="1:5" ht="45.75" thickBot="1">
      <c r="A8" s="238"/>
      <c r="B8" s="239"/>
      <c r="C8" s="8" t="s">
        <v>51</v>
      </c>
      <c r="D8" s="240" t="s">
        <v>7</v>
      </c>
      <c r="E8" s="241" t="s">
        <v>8</v>
      </c>
    </row>
    <row r="9" spans="1:5" ht="16.5" thickBot="1">
      <c r="A9" s="242">
        <v>381</v>
      </c>
      <c r="B9" s="243" t="s">
        <v>34</v>
      </c>
      <c r="C9" s="244">
        <v>7000</v>
      </c>
      <c r="D9" s="245">
        <v>-7000</v>
      </c>
      <c r="E9" s="246">
        <f>SUM(C9:D9)</f>
        <v>0</v>
      </c>
    </row>
    <row r="10" spans="1:5" ht="15.75" thickBot="1">
      <c r="A10" s="238"/>
      <c r="B10" s="239"/>
      <c r="C10" s="8"/>
      <c r="D10" s="247"/>
      <c r="E10" s="9"/>
    </row>
    <row r="11" spans="1:5" ht="16.5" thickBot="1">
      <c r="A11" s="248">
        <v>15</v>
      </c>
      <c r="B11" s="249" t="s">
        <v>120</v>
      </c>
      <c r="C11" s="245">
        <v>-4694746</v>
      </c>
      <c r="D11" s="244">
        <f>SUM(D13)</f>
        <v>-3900</v>
      </c>
      <c r="E11" s="245">
        <f>SUM(C11:D11)</f>
        <v>-4698646</v>
      </c>
    </row>
    <row r="12" spans="1:5" ht="12.75">
      <c r="A12" s="250"/>
      <c r="B12" s="251"/>
      <c r="C12" s="190"/>
      <c r="D12" s="189"/>
      <c r="E12" s="190"/>
    </row>
    <row r="13" spans="1:5" ht="12.75">
      <c r="A13" s="252" t="s">
        <v>121</v>
      </c>
      <c r="B13" s="253" t="s">
        <v>122</v>
      </c>
      <c r="C13" s="195">
        <v>0</v>
      </c>
      <c r="D13" s="194">
        <v>-3900</v>
      </c>
      <c r="E13" s="195">
        <f>SUM(C13:D13)</f>
        <v>-3900</v>
      </c>
    </row>
    <row r="14" spans="1:5" ht="13.5" thickBot="1">
      <c r="A14" s="254"/>
      <c r="B14" s="255"/>
      <c r="C14" s="200"/>
      <c r="D14" s="199"/>
      <c r="E14" s="200"/>
    </row>
    <row r="15" spans="1:5" ht="15.75" thickBot="1">
      <c r="A15" s="256">
        <v>3502</v>
      </c>
      <c r="B15" s="257" t="s">
        <v>123</v>
      </c>
      <c r="C15" s="258">
        <v>2716370</v>
      </c>
      <c r="D15" s="259">
        <v>0</v>
      </c>
      <c r="E15" s="258">
        <f>SUM(C15:D15)</f>
        <v>2716370</v>
      </c>
    </row>
    <row r="16" spans="1:5" ht="15" thickBot="1">
      <c r="A16" s="260"/>
      <c r="B16" s="260"/>
      <c r="C16" s="261"/>
      <c r="D16" s="262"/>
      <c r="E16" s="261"/>
    </row>
    <row r="17" spans="1:5" ht="15.75" thickBot="1">
      <c r="A17" s="263">
        <v>4502</v>
      </c>
      <c r="B17" s="264" t="s">
        <v>37</v>
      </c>
      <c r="C17" s="265">
        <v>-1200162</v>
      </c>
      <c r="D17" s="259">
        <v>0</v>
      </c>
      <c r="E17" s="258">
        <f>SUM(C17:D17)</f>
        <v>-1200162</v>
      </c>
    </row>
    <row r="18" spans="1:5" ht="14.25">
      <c r="A18" s="266"/>
      <c r="B18" s="266"/>
      <c r="C18" s="52"/>
      <c r="D18" s="25"/>
      <c r="E18" s="52"/>
    </row>
    <row r="19" spans="1:5" ht="15">
      <c r="A19" s="267">
        <v>382</v>
      </c>
      <c r="B19" s="268" t="s">
        <v>38</v>
      </c>
      <c r="C19" s="269">
        <v>10000</v>
      </c>
      <c r="D19" s="270">
        <v>-5000</v>
      </c>
      <c r="E19" s="271">
        <f>SUM(C19:D19)</f>
        <v>5000</v>
      </c>
    </row>
    <row r="20" spans="1:5" ht="15">
      <c r="A20" s="267">
        <v>65</v>
      </c>
      <c r="B20" s="268" t="s">
        <v>39</v>
      </c>
      <c r="C20" s="269">
        <v>-60067</v>
      </c>
      <c r="D20" s="270">
        <v>12190</v>
      </c>
      <c r="E20" s="271">
        <f>SUM(C20:D20)</f>
        <v>-47877</v>
      </c>
    </row>
    <row r="21" spans="1:5" ht="15.75" thickBot="1">
      <c r="A21" s="272"/>
      <c r="B21" s="273"/>
      <c r="C21" s="274"/>
      <c r="D21" s="275"/>
      <c r="E21" s="276"/>
    </row>
    <row r="22" spans="1:5" ht="15.75" thickBot="1">
      <c r="A22" s="277"/>
      <c r="B22" s="124" t="s">
        <v>124</v>
      </c>
      <c r="C22" s="79">
        <f>C9+C11+C15+C17+C19+C20</f>
        <v>-3221605</v>
      </c>
      <c r="D22" s="80">
        <f>D9+D11+D15+D17+D19+D20</f>
        <v>-3710</v>
      </c>
      <c r="E22" s="79">
        <f>E9+E11+E15+E17+E19+E20</f>
        <v>-3225315</v>
      </c>
    </row>
  </sheetData>
  <printOptions/>
  <pageMargins left="0.42" right="0.3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Sillamae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Sirle Kupts</cp:lastModifiedBy>
  <cp:lastPrinted>2013-12-04T15:14:34Z</cp:lastPrinted>
  <dcterms:created xsi:type="dcterms:W3CDTF">2013-12-04T15:12:04Z</dcterms:created>
  <dcterms:modified xsi:type="dcterms:W3CDTF">2013-12-19T06:53:00Z</dcterms:modified>
  <cp:category/>
  <cp:version/>
  <cp:contentType/>
  <cp:contentStatus/>
</cp:coreProperties>
</file>