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675" firstSheet="1" activeTab="3"/>
  </bookViews>
  <sheets>
    <sheet name="Lisa 1 Eelarve 2014.a " sheetId="1" r:id="rId1"/>
    <sheet name="Lisa 2 Põhitegevuse tulud" sheetId="2" r:id="rId2"/>
    <sheet name="Lisa 3 Põhitegevuse kulud" sheetId="3" r:id="rId3"/>
    <sheet name="Lisa 4 Investeerimistegevus" sheetId="4" r:id="rId4"/>
  </sheets>
  <definedNames/>
  <calcPr fullCalcOnLoad="1"/>
</workbook>
</file>

<file path=xl/sharedStrings.xml><?xml version="1.0" encoding="utf-8"?>
<sst xmlns="http://schemas.openxmlformats.org/spreadsheetml/2006/main" count="265" uniqueCount="171">
  <si>
    <t>Lisa 1</t>
  </si>
  <si>
    <t>Sillamäe Linnavolikogu</t>
  </si>
  <si>
    <t>16.detsembri 2014.a</t>
  </si>
  <si>
    <t xml:space="preserve">                  SILLAMÄE  LINNA  2014. AASTA  LISAEELARVE</t>
  </si>
  <si>
    <t>Kood</t>
  </si>
  <si>
    <t>Kirje nimetus</t>
  </si>
  <si>
    <t>Eelarve (kassapõhine) eurodes</t>
  </si>
  <si>
    <t>Muutmine</t>
  </si>
  <si>
    <t xml:space="preserve">Täpsust. eelarve </t>
  </si>
  <si>
    <t xml:space="preserve">                PÕHITEGEVUSE TULUD KOKKU</t>
  </si>
  <si>
    <t>Maksutulud</t>
  </si>
  <si>
    <t>Füüsilise isiku tulumaks</t>
  </si>
  <si>
    <t>Maamaks</t>
  </si>
  <si>
    <t>Reklaamimaks</t>
  </si>
  <si>
    <t>Tulud kaupade ja teenuste müügist</t>
  </si>
  <si>
    <t>Saadavad toetused tegevuskuludeks</t>
  </si>
  <si>
    <t>Sh tasandusfond (lg 1)</t>
  </si>
  <si>
    <t>Sh toetusfond (lg 2)</t>
  </si>
  <si>
    <t>Sh muud saadud toetused tegevuskuludeks</t>
  </si>
  <si>
    <t xml:space="preserve">Muud tegevustulud </t>
  </si>
  <si>
    <t>Trahvid</t>
  </si>
  <si>
    <t>Sh laekumine vee erikasutusest</t>
  </si>
  <si>
    <t>Sh saastetasud ja keskkonnale tekitatud kahju hüvitis</t>
  </si>
  <si>
    <t>Sh segalaadilised tulud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</si>
  <si>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</si>
  <si>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</si>
  <si>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</si>
  <si>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</si>
  <si>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</si>
  <si>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Personalikulud</t>
  </si>
  <si>
    <t>Majandamiskulud</t>
  </si>
  <si>
    <t>Muud kulud (sh reservfond)</t>
  </si>
  <si>
    <t xml:space="preserve">                                     PÕHITEGEVUSE TULEM</t>
  </si>
  <si>
    <t>Põhivara müük (+)</t>
  </si>
  <si>
    <t>Põhivara soetus (-)</t>
  </si>
  <si>
    <t xml:space="preserve">Põhivara soetuseks saadav sihtfinantseerimine (+) </t>
  </si>
  <si>
    <t>Põhivara soetuseks antav sihtfinantseerimine (-)</t>
  </si>
  <si>
    <t>Muude aktsiate ja osade müük (+)</t>
  </si>
  <si>
    <t>Finantstulud (+)</t>
  </si>
  <si>
    <t>Finantskulud (-)</t>
  </si>
  <si>
    <t xml:space="preserve">                               FINANTSEERIMISTEGEVUS</t>
  </si>
  <si>
    <t>Kohustuste võtmine (+) sh</t>
  </si>
  <si>
    <t xml:space="preserve"> LIKVIIDSETE VARADE MUUTUS (+ suurenemine, - vähenemine)</t>
  </si>
  <si>
    <t>Lisa 2</t>
  </si>
  <si>
    <t>PÕHITEGEVUSE TULUD</t>
  </si>
  <si>
    <t>Tulu nimetus</t>
  </si>
  <si>
    <t>Eelarve (kassa -põhine)</t>
  </si>
  <si>
    <t>3220</t>
  </si>
  <si>
    <t>Laekumised haridusasutuste majandustegevusest (l/a toitlustamine)</t>
  </si>
  <si>
    <t xml:space="preserve">Laekumised haridusasutuste majandustegevusest </t>
  </si>
  <si>
    <t>3221</t>
  </si>
  <si>
    <t>Laekumised kultuuri- ja kunstiasutuste majandustegevusest</t>
  </si>
  <si>
    <t>3222</t>
  </si>
  <si>
    <t>Laekumised spordi- ja huvialakoolide tegevusest (Ulei)</t>
  </si>
  <si>
    <t>3224</t>
  </si>
  <si>
    <t xml:space="preserve">Laekumised sotsiaalabiasutuste majandustegevusest </t>
  </si>
  <si>
    <t>3233</t>
  </si>
  <si>
    <t xml:space="preserve">Üüri- ja renditulud </t>
  </si>
  <si>
    <t>Muud saadud toetused tegevuskuludeks</t>
  </si>
  <si>
    <t>Segalaadilised tulud</t>
  </si>
  <si>
    <t>PÕHITEGEVUSE  TULUD  KOKKU</t>
  </si>
  <si>
    <t xml:space="preserve">                                                                                                         Lisa 3             </t>
  </si>
  <si>
    <t>Lisa 3</t>
  </si>
  <si>
    <t xml:space="preserve">                                                                                                         Sillamäe Linnavolikogu</t>
  </si>
  <si>
    <t>Sillamäe linnavolikogu</t>
  </si>
  <si>
    <t xml:space="preserve">                                                                                                         </t>
  </si>
  <si>
    <t>PÕHITEGEVUSE KULUD</t>
  </si>
  <si>
    <t>Kulu nimetus</t>
  </si>
  <si>
    <t>01</t>
  </si>
  <si>
    <t>Üldised valitsussektori teenused</t>
  </si>
  <si>
    <t>01111</t>
  </si>
  <si>
    <t>Linnavolikogu</t>
  </si>
  <si>
    <t>50</t>
  </si>
  <si>
    <t>01112</t>
  </si>
  <si>
    <t>Linnavalitsus</t>
  </si>
  <si>
    <t>55</t>
  </si>
  <si>
    <t xml:space="preserve">Majandamiskulud </t>
  </si>
  <si>
    <t>Linna Raamatupidamine</t>
  </si>
  <si>
    <t>01330</t>
  </si>
  <si>
    <t>Tööhõive ja ettevõtluse toetamise projektid</t>
  </si>
  <si>
    <t>45</t>
  </si>
  <si>
    <t>Eraldised</t>
  </si>
  <si>
    <t>05</t>
  </si>
  <si>
    <t>Keskkonnakaitse</t>
  </si>
  <si>
    <t>05100</t>
  </si>
  <si>
    <t xml:space="preserve">Jäätmekäitlus </t>
  </si>
  <si>
    <t>Sillamäe prügila sulgemine</t>
  </si>
  <si>
    <t>05600</t>
  </si>
  <si>
    <t xml:space="preserve">Ülalnimetamata keskkonna kulud </t>
  </si>
  <si>
    <t>06</t>
  </si>
  <si>
    <t>Elamu- ja kommunaalmajandus</t>
  </si>
  <si>
    <t>06100</t>
  </si>
  <si>
    <t>Korteriühistute asutamise ja tegevusega seotud kulude katteks</t>
  </si>
  <si>
    <t>06400</t>
  </si>
  <si>
    <t>Tänavavalgustus</t>
  </si>
  <si>
    <t>06605</t>
  </si>
  <si>
    <t xml:space="preserve">Eespool nimetamata elamu- ja kommunaalkulud </t>
  </si>
  <si>
    <t>Ülalnimetamata kulud (hoonete kindlustus)</t>
  </si>
  <si>
    <t>08</t>
  </si>
  <si>
    <t>Vaba aeg ja kultuur</t>
  </si>
  <si>
    <t>08102</t>
  </si>
  <si>
    <t>08105</t>
  </si>
  <si>
    <t>Sillamäe Muusikakool</t>
  </si>
  <si>
    <t>08106</t>
  </si>
  <si>
    <t>Sillamäe Huvi- ja Noortekeskus Ulei</t>
  </si>
  <si>
    <t>08107</t>
  </si>
  <si>
    <t>MTÜ Noorte Omaalgatuse Toetamise Organisatsioon - ESN</t>
  </si>
  <si>
    <t>08201</t>
  </si>
  <si>
    <t>08202</t>
  </si>
  <si>
    <t>08203</t>
  </si>
  <si>
    <t>08209</t>
  </si>
  <si>
    <t>MTÜ Sillamäe Linna Pensionäride Keskus</t>
  </si>
  <si>
    <t>08300</t>
  </si>
  <si>
    <t>Toimetus Sillamäeski Vestnik</t>
  </si>
  <si>
    <t>09</t>
  </si>
  <si>
    <t>Haridus</t>
  </si>
  <si>
    <t>09110</t>
  </si>
  <si>
    <t>09212</t>
  </si>
  <si>
    <t xml:space="preserve">             linnaeelarvest</t>
  </si>
  <si>
    <t xml:space="preserve">Personalikulud </t>
  </si>
  <si>
    <t>09213</t>
  </si>
  <si>
    <t>Sillamäe Gümnaasium</t>
  </si>
  <si>
    <t>10</t>
  </si>
  <si>
    <t>Sotsiaalne kaitse</t>
  </si>
  <si>
    <t>10400</t>
  </si>
  <si>
    <t>Laste Hoolekande Asutus Lootus</t>
  </si>
  <si>
    <t>10121</t>
  </si>
  <si>
    <t>Hooldustoetus</t>
  </si>
  <si>
    <t>41</t>
  </si>
  <si>
    <t>10402</t>
  </si>
  <si>
    <t>Muu perekondade ja laste sotsiaalne kaitse</t>
  </si>
  <si>
    <t xml:space="preserve"> Kohustuste tasumine (-)</t>
  </si>
  <si>
    <t>PÕHITEGEVUSE  KULUD  KOKKU</t>
  </si>
  <si>
    <t>INVESTEERIMISTEGEVUS</t>
  </si>
  <si>
    <t>Põhivara soetus (-) sh</t>
  </si>
  <si>
    <t>Sillamäe Prügila sulgemine</t>
  </si>
  <si>
    <t>Spordikompleks "Kalev" maanezi põrandakatte vahetamine</t>
  </si>
  <si>
    <t>Sillamäe Kannuka Kooli söökla inventari ostmine</t>
  </si>
  <si>
    <t>Remonditööd Mere pst 2 hoone (Merelaine) välistrepi remont</t>
  </si>
  <si>
    <t xml:space="preserve">Lasteaed Pääsupesa põrandakatte vahetamine </t>
  </si>
  <si>
    <t>Põhivara soetuseks saadav sihtfinantseerimine(+) sh</t>
  </si>
  <si>
    <t>SA Keskkonnainvesteeringute Keskus</t>
  </si>
  <si>
    <t>Põhivara soetuseks antav sihtfinantseerimine(-)</t>
  </si>
  <si>
    <t>Sillamäe linna veevarustus- ja kanalisatsioonisüsteemide rekonstrueerimine</t>
  </si>
  <si>
    <t>INVESTEERIMISTEGEVUS  KOKKU</t>
  </si>
  <si>
    <t xml:space="preserve">Projekt "Sillamäe prügila sulgemine"                                       SA Keskkonnainvesteeringute Keskus </t>
  </si>
  <si>
    <t>16. detsembri 2014.a</t>
  </si>
  <si>
    <t xml:space="preserve">                        INVESTEERIMISTEGEVUS KOKKU</t>
  </si>
  <si>
    <t>Laen projekti "Veevarustus- ja kanalisatsioonisüsteemide renoveerimine" II ja III etapi realiseerimiseks</t>
  </si>
  <si>
    <t xml:space="preserve">                              PÕHITEGEVUSE KULUD KOKKU</t>
  </si>
  <si>
    <t xml:space="preserve">            EELARVE TULEM (ÜLEJÄÄK (+) / PUUDUJÄÄK (-))</t>
  </si>
  <si>
    <t>Sillamäe Spordikompleks Kalev</t>
  </si>
  <si>
    <t>Sillamäe Linna Keskraamatukogu</t>
  </si>
  <si>
    <t>Sillamäe Kultuurikeskus</t>
  </si>
  <si>
    <t>Sillamäe Avatud Noortekeskuse tegevuseks, sh</t>
  </si>
  <si>
    <t>Sillamäe  Muuseum</t>
  </si>
  <si>
    <t>Sillamäe Lasteaed Pääsupesa</t>
  </si>
  <si>
    <t>Sillamäe Lasteaed Rukkilill</t>
  </si>
  <si>
    <t>Sillamäe Lasteaed Päikseke</t>
  </si>
  <si>
    <t>Sillamäe Lasteaed Helepunased Purjed</t>
  </si>
  <si>
    <t>Sillamäe Lasteaed Jaaniussike</t>
  </si>
  <si>
    <t>Sillamäe Eesti Põhikool</t>
  </si>
  <si>
    <t>Sillamäe Vanalinna Kool</t>
  </si>
  <si>
    <t>Sillamäe Kannuka Kool</t>
  </si>
  <si>
    <t>linnaeelarvest</t>
  </si>
  <si>
    <t>riigieelarvest</t>
  </si>
  <si>
    <t>Lisa 4</t>
  </si>
  <si>
    <t>Linna noorte vabaajaüritused</t>
  </si>
  <si>
    <t>08208</t>
  </si>
  <si>
    <t>Linna kultuuriüritused</t>
  </si>
  <si>
    <t>määrusele nr 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</si>
</sst>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Arial Baltic"/>
      <family val="0"/>
    </font>
    <font>
      <i/>
      <sz val="11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>
      <alignment/>
      <protection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Border="0" applyProtection="0">
      <alignment/>
    </xf>
  </cellStyleXfs>
  <cellXfs count="38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7" fillId="0" borderId="0" xfId="57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wrapText="1"/>
    </xf>
    <xf numFmtId="3" fontId="9" fillId="0" borderId="13" xfId="0" applyNumberFormat="1" applyFont="1" applyBorder="1" applyAlignment="1">
      <alignment horizontal="center" vertical="center" wrapText="1"/>
    </xf>
    <xf numFmtId="0" fontId="7" fillId="0" borderId="14" xfId="70" applyFont="1" applyBorder="1">
      <alignment/>
      <protection/>
    </xf>
    <xf numFmtId="0" fontId="7" fillId="0" borderId="15" xfId="55" applyFont="1" applyFill="1" applyBorder="1">
      <alignment/>
      <protection/>
    </xf>
    <xf numFmtId="0" fontId="7" fillId="0" borderId="16" xfId="57" applyFont="1" applyFill="1" applyBorder="1">
      <alignment/>
      <protection/>
    </xf>
    <xf numFmtId="3" fontId="8" fillId="0" borderId="17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0" fontId="10" fillId="0" borderId="18" xfId="70" applyFont="1" applyBorder="1">
      <alignment/>
      <protection/>
    </xf>
    <xf numFmtId="0" fontId="10" fillId="0" borderId="19" xfId="57" applyFont="1" applyFill="1" applyBorder="1">
      <alignment/>
      <protection/>
    </xf>
    <xf numFmtId="0" fontId="10" fillId="0" borderId="20" xfId="57" applyFont="1" applyFill="1" applyBorder="1">
      <alignment/>
      <protection/>
    </xf>
    <xf numFmtId="3" fontId="10" fillId="0" borderId="21" xfId="70" applyNumberFormat="1" applyFont="1" applyBorder="1" applyAlignment="1">
      <alignment horizontal="right"/>
      <protection/>
    </xf>
    <xf numFmtId="3" fontId="11" fillId="0" borderId="21" xfId="0" applyNumberFormat="1" applyFont="1" applyBorder="1" applyAlignment="1">
      <alignment horizontal="right"/>
    </xf>
    <xf numFmtId="3" fontId="11" fillId="0" borderId="22" xfId="0" applyNumberFormat="1" applyFont="1" applyBorder="1" applyAlignment="1">
      <alignment horizontal="right"/>
    </xf>
    <xf numFmtId="0" fontId="10" fillId="0" borderId="23" xfId="70" applyFont="1" applyBorder="1">
      <alignment/>
      <protection/>
    </xf>
    <xf numFmtId="0" fontId="10" fillId="0" borderId="24" xfId="57" applyFont="1" applyFill="1" applyBorder="1">
      <alignment/>
      <protection/>
    </xf>
    <xf numFmtId="0" fontId="10" fillId="0" borderId="25" xfId="57" applyFont="1" applyFill="1" applyBorder="1">
      <alignment/>
      <protection/>
    </xf>
    <xf numFmtId="3" fontId="10" fillId="0" borderId="26" xfId="70" applyNumberFormat="1" applyFont="1" applyBorder="1" applyAlignment="1">
      <alignment horizontal="right"/>
      <protection/>
    </xf>
    <xf numFmtId="3" fontId="11" fillId="0" borderId="26" xfId="0" applyNumberFormat="1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7" fillId="0" borderId="14" xfId="70" applyFont="1" applyFill="1" applyBorder="1">
      <alignment/>
      <protection/>
    </xf>
    <xf numFmtId="0" fontId="7" fillId="0" borderId="15" xfId="57" applyFont="1" applyFill="1" applyBorder="1">
      <alignment/>
      <protection/>
    </xf>
    <xf numFmtId="3" fontId="9" fillId="0" borderId="17" xfId="57" applyNumberFormat="1" applyFont="1" applyFill="1" applyBorder="1" applyAlignment="1">
      <alignment horizontal="right"/>
      <protection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3" fontId="11" fillId="0" borderId="12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0" fontId="7" fillId="0" borderId="30" xfId="57" applyFont="1" applyFill="1" applyBorder="1">
      <alignment/>
      <protection/>
    </xf>
    <xf numFmtId="3" fontId="9" fillId="0" borderId="17" xfId="57" applyNumberFormat="1" applyFont="1" applyFill="1" applyBorder="1" applyAlignment="1" applyProtection="1">
      <alignment horizontal="right"/>
      <protection/>
    </xf>
    <xf numFmtId="3" fontId="11" fillId="0" borderId="21" xfId="57" applyNumberFormat="1" applyFont="1" applyFill="1" applyBorder="1" applyAlignment="1" applyProtection="1">
      <alignment horizontal="right"/>
      <protection/>
    </xf>
    <xf numFmtId="0" fontId="10" fillId="0" borderId="25" xfId="55" applyFont="1" applyFill="1" applyBorder="1">
      <alignment/>
      <protection/>
    </xf>
    <xf numFmtId="3" fontId="11" fillId="0" borderId="26" xfId="57" applyNumberFormat="1" applyFont="1" applyFill="1" applyBorder="1" applyAlignment="1" applyProtection="1">
      <alignment horizontal="right"/>
      <protection locked="0"/>
    </xf>
    <xf numFmtId="3" fontId="11" fillId="0" borderId="26" xfId="57" applyNumberFormat="1" applyFont="1" applyFill="1" applyBorder="1" applyAlignment="1" applyProtection="1">
      <alignment horizontal="right"/>
      <protection/>
    </xf>
    <xf numFmtId="0" fontId="10" fillId="0" borderId="31" xfId="70" applyFont="1" applyBorder="1">
      <alignment/>
      <protection/>
    </xf>
    <xf numFmtId="0" fontId="10" fillId="0" borderId="32" xfId="57" applyFont="1" applyFill="1" applyBorder="1">
      <alignment/>
      <protection/>
    </xf>
    <xf numFmtId="0" fontId="10" fillId="0" borderId="33" xfId="55" applyFont="1" applyFill="1" applyBorder="1">
      <alignment/>
      <protection/>
    </xf>
    <xf numFmtId="3" fontId="11" fillId="0" borderId="34" xfId="57" applyNumberFormat="1" applyFont="1" applyFill="1" applyBorder="1" applyAlignment="1" applyProtection="1">
      <alignment horizontal="right"/>
      <protection/>
    </xf>
    <xf numFmtId="3" fontId="11" fillId="0" borderId="34" xfId="0" applyNumberFormat="1" applyFont="1" applyBorder="1" applyAlignment="1">
      <alignment horizontal="right"/>
    </xf>
    <xf numFmtId="3" fontId="11" fillId="0" borderId="35" xfId="0" applyNumberFormat="1" applyFont="1" applyBorder="1" applyAlignment="1">
      <alignment horizontal="right"/>
    </xf>
    <xf numFmtId="0" fontId="7" fillId="0" borderId="36" xfId="57" applyFont="1" applyFill="1" applyBorder="1">
      <alignment/>
      <protection/>
    </xf>
    <xf numFmtId="0" fontId="11" fillId="0" borderId="20" xfId="57" applyFont="1" applyFill="1" applyBorder="1" applyAlignment="1">
      <alignment horizontal="left"/>
      <protection/>
    </xf>
    <xf numFmtId="3" fontId="11" fillId="0" borderId="21" xfId="57" applyNumberFormat="1" applyFont="1" applyFill="1" applyBorder="1" applyAlignment="1">
      <alignment horizontal="right"/>
      <protection/>
    </xf>
    <xf numFmtId="0" fontId="8" fillId="0" borderId="24" xfId="57" applyFont="1" applyFill="1" applyBorder="1">
      <alignment/>
      <protection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3" fontId="11" fillId="0" borderId="37" xfId="0" applyNumberFormat="1" applyFont="1" applyBorder="1" applyAlignment="1">
      <alignment horizontal="right"/>
    </xf>
    <xf numFmtId="0" fontId="11" fillId="0" borderId="38" xfId="57" applyFont="1" applyFill="1" applyBorder="1">
      <alignment/>
      <protection/>
    </xf>
    <xf numFmtId="3" fontId="11" fillId="0" borderId="39" xfId="57" applyNumberFormat="1" applyFont="1" applyFill="1" applyBorder="1" applyAlignment="1" applyProtection="1">
      <alignment horizontal="right"/>
      <protection/>
    </xf>
    <xf numFmtId="0" fontId="10" fillId="0" borderId="38" xfId="57" applyFont="1" applyFill="1" applyBorder="1" applyAlignment="1">
      <alignment/>
      <protection/>
    </xf>
    <xf numFmtId="3" fontId="11" fillId="0" borderId="40" xfId="57" applyNumberFormat="1" applyFont="1" applyFill="1" applyBorder="1" applyAlignment="1" applyProtection="1">
      <alignment horizontal="right"/>
      <protection/>
    </xf>
    <xf numFmtId="0" fontId="11" fillId="0" borderId="24" xfId="57" applyFont="1" applyFill="1" applyBorder="1">
      <alignment/>
      <protection/>
    </xf>
    <xf numFmtId="3" fontId="11" fillId="0" borderId="40" xfId="57" applyNumberFormat="1" applyFont="1" applyFill="1" applyBorder="1" applyAlignment="1" applyProtection="1">
      <alignment horizontal="right"/>
      <protection locked="0"/>
    </xf>
    <xf numFmtId="0" fontId="11" fillId="0" borderId="32" xfId="57" applyFont="1" applyFill="1" applyBorder="1">
      <alignment/>
      <protection/>
    </xf>
    <xf numFmtId="0" fontId="11" fillId="0" borderId="41" xfId="57" applyFont="1" applyFill="1" applyBorder="1">
      <alignment/>
      <protection/>
    </xf>
    <xf numFmtId="3" fontId="11" fillId="0" borderId="42" xfId="57" applyNumberFormat="1" applyFont="1" applyFill="1" applyBorder="1" applyAlignment="1" applyProtection="1">
      <alignment horizontal="right"/>
      <protection locked="0"/>
    </xf>
    <xf numFmtId="0" fontId="10" fillId="0" borderId="43" xfId="57" applyFont="1" applyFill="1" applyBorder="1">
      <alignment/>
      <protection/>
    </xf>
    <xf numFmtId="0" fontId="10" fillId="0" borderId="38" xfId="57" applyFont="1" applyFill="1" applyBorder="1">
      <alignment/>
      <protection/>
    </xf>
    <xf numFmtId="0" fontId="8" fillId="0" borderId="32" xfId="57" applyFont="1" applyFill="1" applyBorder="1">
      <alignment/>
      <protection/>
    </xf>
    <xf numFmtId="0" fontId="10" fillId="0" borderId="41" xfId="57" applyFont="1" applyFill="1" applyBorder="1">
      <alignment/>
      <protection/>
    </xf>
    <xf numFmtId="0" fontId="1" fillId="0" borderId="44" xfId="0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10" fillId="0" borderId="24" xfId="55" applyFont="1" applyFill="1" applyBorder="1" applyAlignment="1">
      <alignment horizontal="left"/>
      <protection/>
    </xf>
    <xf numFmtId="0" fontId="9" fillId="33" borderId="27" xfId="57" applyFont="1" applyFill="1" applyBorder="1">
      <alignment/>
      <protection/>
    </xf>
    <xf numFmtId="0" fontId="9" fillId="33" borderId="28" xfId="57" applyFont="1" applyFill="1" applyBorder="1">
      <alignment/>
      <protection/>
    </xf>
    <xf numFmtId="0" fontId="9" fillId="33" borderId="44" xfId="57" applyFont="1" applyFill="1" applyBorder="1">
      <alignment/>
      <protection/>
    </xf>
    <xf numFmtId="3" fontId="9" fillId="33" borderId="0" xfId="55" applyNumberFormat="1" applyFont="1" applyFill="1" applyBorder="1" applyAlignment="1">
      <alignment horizontal="right"/>
      <protection/>
    </xf>
    <xf numFmtId="3" fontId="11" fillId="0" borderId="45" xfId="0" applyNumberFormat="1" applyFont="1" applyBorder="1" applyAlignment="1">
      <alignment horizontal="right"/>
    </xf>
    <xf numFmtId="0" fontId="8" fillId="0" borderId="19" xfId="57" applyFont="1" applyFill="1" applyBorder="1">
      <alignment/>
      <protection/>
    </xf>
    <xf numFmtId="0" fontId="8" fillId="0" borderId="20" xfId="57" applyFont="1" applyFill="1" applyBorder="1">
      <alignment/>
      <protection/>
    </xf>
    <xf numFmtId="3" fontId="8" fillId="0" borderId="21" xfId="55" applyNumberFormat="1" applyFont="1" applyBorder="1" applyAlignment="1">
      <alignment horizontal="right"/>
      <protection/>
    </xf>
    <xf numFmtId="3" fontId="11" fillId="0" borderId="39" xfId="0" applyNumberFormat="1" applyFont="1" applyBorder="1" applyAlignment="1">
      <alignment horizontal="right"/>
    </xf>
    <xf numFmtId="3" fontId="10" fillId="0" borderId="26" xfId="55" applyNumberFormat="1" applyFont="1" applyBorder="1" applyAlignment="1">
      <alignment horizontal="right"/>
      <protection/>
    </xf>
    <xf numFmtId="3" fontId="11" fillId="0" borderId="40" xfId="0" applyNumberFormat="1" applyFont="1" applyBorder="1" applyAlignment="1">
      <alignment horizontal="right"/>
    </xf>
    <xf numFmtId="0" fontId="10" fillId="0" borderId="25" xfId="57" applyFont="1" applyFill="1" applyBorder="1">
      <alignment/>
      <protection/>
    </xf>
    <xf numFmtId="0" fontId="8" fillId="0" borderId="32" xfId="57" applyFont="1" applyFill="1" applyBorder="1">
      <alignment/>
      <protection/>
    </xf>
    <xf numFmtId="0" fontId="10" fillId="0" borderId="33" xfId="57" applyFont="1" applyFill="1" applyBorder="1">
      <alignment/>
      <protection/>
    </xf>
    <xf numFmtId="3" fontId="10" fillId="0" borderId="34" xfId="55" applyNumberFormat="1" applyFont="1" applyBorder="1" applyAlignment="1">
      <alignment horizontal="right"/>
      <protection/>
    </xf>
    <xf numFmtId="3" fontId="11" fillId="0" borderId="42" xfId="0" applyNumberFormat="1" applyFont="1" applyBorder="1" applyAlignment="1">
      <alignment horizontal="right"/>
    </xf>
    <xf numFmtId="0" fontId="9" fillId="34" borderId="14" xfId="57" applyFont="1" applyFill="1" applyBorder="1">
      <alignment/>
      <protection/>
    </xf>
    <xf numFmtId="0" fontId="9" fillId="34" borderId="15" xfId="57" applyFont="1" applyFill="1" applyBorder="1">
      <alignment/>
      <protection/>
    </xf>
    <xf numFmtId="0" fontId="9" fillId="34" borderId="16" xfId="57" applyFont="1" applyFill="1" applyBorder="1">
      <alignment/>
      <protection/>
    </xf>
    <xf numFmtId="3" fontId="9" fillId="34" borderId="17" xfId="57" applyNumberFormat="1" applyFont="1" applyFill="1" applyBorder="1" applyAlignment="1" applyProtection="1">
      <alignment horizontal="right"/>
      <protection/>
    </xf>
    <xf numFmtId="0" fontId="9" fillId="34" borderId="36" xfId="57" applyFont="1" applyFill="1" applyBorder="1">
      <alignment/>
      <protection/>
    </xf>
    <xf numFmtId="0" fontId="9" fillId="34" borderId="30" xfId="55" applyFont="1" applyFill="1" applyBorder="1" applyAlignment="1">
      <alignment horizontal="left"/>
      <protection/>
    </xf>
    <xf numFmtId="0" fontId="9" fillId="34" borderId="14" xfId="55" applyFont="1" applyFill="1" applyBorder="1" applyAlignment="1">
      <alignment horizontal="left"/>
      <protection/>
    </xf>
    <xf numFmtId="0" fontId="9" fillId="34" borderId="36" xfId="55" applyFont="1" applyFill="1" applyBorder="1">
      <alignment/>
      <protection/>
    </xf>
    <xf numFmtId="3" fontId="9" fillId="34" borderId="17" xfId="55" applyNumberFormat="1" applyFont="1" applyFill="1" applyBorder="1" applyAlignment="1">
      <alignment horizontal="right"/>
      <protection/>
    </xf>
    <xf numFmtId="3" fontId="9" fillId="34" borderId="30" xfId="55" applyNumberFormat="1" applyFont="1" applyFill="1" applyBorder="1" applyAlignment="1">
      <alignment horizontal="right"/>
      <protection/>
    </xf>
    <xf numFmtId="0" fontId="8" fillId="34" borderId="14" xfId="55" applyFont="1" applyFill="1" applyBorder="1">
      <alignment/>
      <protection/>
    </xf>
    <xf numFmtId="0" fontId="6" fillId="34" borderId="15" xfId="55" applyFont="1" applyFill="1" applyBorder="1">
      <alignment/>
      <protection/>
    </xf>
    <xf numFmtId="0" fontId="6" fillId="34" borderId="36" xfId="55" applyFont="1" applyFill="1" applyBorder="1">
      <alignment/>
      <protection/>
    </xf>
    <xf numFmtId="3" fontId="8" fillId="34" borderId="30" xfId="55" applyNumberFormat="1" applyFont="1" applyFill="1" applyBorder="1" applyAlignment="1">
      <alignment horizontal="right"/>
      <protection/>
    </xf>
    <xf numFmtId="3" fontId="8" fillId="34" borderId="17" xfId="0" applyNumberFormat="1" applyFont="1" applyFill="1" applyBorder="1" applyAlignment="1">
      <alignment horizontal="right"/>
    </xf>
    <xf numFmtId="3" fontId="8" fillId="34" borderId="17" xfId="55" applyNumberFormat="1" applyFont="1" applyFill="1" applyBorder="1" applyAlignment="1">
      <alignment horizontal="right"/>
      <protection/>
    </xf>
    <xf numFmtId="3" fontId="9" fillId="34" borderId="11" xfId="55" applyNumberFormat="1" applyFont="1" applyFill="1" applyBorder="1" applyAlignment="1">
      <alignment horizontal="right"/>
      <protection/>
    </xf>
    <xf numFmtId="3" fontId="11" fillId="0" borderId="46" xfId="0" applyNumberFormat="1" applyFont="1" applyBorder="1" applyAlignment="1">
      <alignment horizontal="right"/>
    </xf>
    <xf numFmtId="0" fontId="9" fillId="34" borderId="16" xfId="55" applyFont="1" applyFill="1" applyBorder="1">
      <alignment/>
      <protection/>
    </xf>
    <xf numFmtId="0" fontId="10" fillId="0" borderId="33" xfId="57" applyFont="1" applyFill="1" applyBorder="1" applyAlignment="1">
      <alignment/>
      <protection/>
    </xf>
    <xf numFmtId="0" fontId="10" fillId="0" borderId="25" xfId="55" applyFont="1" applyFill="1" applyBorder="1" applyAlignment="1">
      <alignment horizontal="left"/>
      <protection/>
    </xf>
    <xf numFmtId="3" fontId="11" fillId="0" borderId="21" xfId="57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 applyProtection="1">
      <alignment/>
      <protection locked="0"/>
    </xf>
    <xf numFmtId="3" fontId="0" fillId="0" borderId="0" xfId="0" applyNumberFormat="1" applyAlignment="1">
      <alignment/>
    </xf>
    <xf numFmtId="3" fontId="2" fillId="0" borderId="0" xfId="0" applyNumberFormat="1" applyFont="1" applyFill="1" applyAlignment="1">
      <alignment horizontal="left"/>
    </xf>
    <xf numFmtId="3" fontId="0" fillId="0" borderId="0" xfId="0" applyNumberFormat="1" applyAlignment="1" applyProtection="1">
      <alignment/>
      <protection locked="0"/>
    </xf>
    <xf numFmtId="0" fontId="8" fillId="33" borderId="0" xfId="71" applyFont="1" applyFill="1" applyAlignment="1">
      <alignment horizontal="left" vertic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49" fontId="6" fillId="33" borderId="47" xfId="65" applyNumberFormat="1" applyFont="1" applyFill="1" applyBorder="1" applyAlignment="1">
      <alignment horizontal="center" vertical="center"/>
      <protection/>
    </xf>
    <xf numFmtId="0" fontId="6" fillId="33" borderId="48" xfId="65" applyFont="1" applyFill="1" applyBorder="1" applyAlignment="1">
      <alignment horizontal="center" vertical="center"/>
      <protection/>
    </xf>
    <xf numFmtId="3" fontId="7" fillId="0" borderId="48" xfId="57" applyNumberFormat="1" applyFont="1" applyFill="1" applyBorder="1" applyAlignment="1" applyProtection="1">
      <alignment horizontal="center" vertical="center" wrapText="1"/>
      <protection locked="0"/>
    </xf>
    <xf numFmtId="3" fontId="7" fillId="0" borderId="49" xfId="0" applyNumberFormat="1" applyFont="1" applyBorder="1" applyAlignment="1">
      <alignment horizontal="center" vertical="center" wrapText="1"/>
    </xf>
    <xf numFmtId="0" fontId="10" fillId="0" borderId="50" xfId="57" applyFont="1" applyFill="1" applyBorder="1" applyAlignment="1">
      <alignment horizontal="right"/>
      <protection/>
    </xf>
    <xf numFmtId="0" fontId="10" fillId="0" borderId="21" xfId="57" applyFont="1" applyFill="1" applyBorder="1">
      <alignment/>
      <protection/>
    </xf>
    <xf numFmtId="0" fontId="10" fillId="0" borderId="12" xfId="0" applyFont="1" applyBorder="1" applyAlignment="1">
      <alignment/>
    </xf>
    <xf numFmtId="49" fontId="10" fillId="33" borderId="51" xfId="65" applyNumberFormat="1" applyFont="1" applyFill="1" applyBorder="1" applyAlignment="1">
      <alignment horizontal="right"/>
      <protection/>
    </xf>
    <xf numFmtId="0" fontId="10" fillId="33" borderId="26" xfId="65" applyFont="1" applyFill="1" applyBorder="1">
      <alignment/>
      <protection/>
    </xf>
    <xf numFmtId="49" fontId="10" fillId="33" borderId="52" xfId="65" applyNumberFormat="1" applyFont="1" applyFill="1" applyBorder="1" applyAlignment="1">
      <alignment horizontal="right"/>
      <protection/>
    </xf>
    <xf numFmtId="0" fontId="10" fillId="33" borderId="34" xfId="65" applyFont="1" applyFill="1" applyBorder="1">
      <alignment/>
      <protection/>
    </xf>
    <xf numFmtId="0" fontId="10" fillId="0" borderId="50" xfId="0" applyFont="1" applyBorder="1" applyAlignment="1">
      <alignment/>
    </xf>
    <xf numFmtId="0" fontId="10" fillId="0" borderId="52" xfId="57" applyFont="1" applyFill="1" applyBorder="1" applyAlignment="1">
      <alignment horizontal="right"/>
      <protection/>
    </xf>
    <xf numFmtId="0" fontId="10" fillId="0" borderId="0" xfId="67" applyFont="1" applyAlignment="1">
      <alignment horizontal="right"/>
    </xf>
    <xf numFmtId="2" fontId="10" fillId="33" borderId="0" xfId="65" applyNumberFormat="1" applyFont="1" applyFill="1" applyBorder="1" applyAlignment="1">
      <alignment horizontal="left"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8" fillId="33" borderId="0" xfId="71" applyFont="1" applyFill="1" applyAlignment="1">
      <alignment horizontal="center" vertical="center"/>
    </xf>
    <xf numFmtId="0" fontId="6" fillId="0" borderId="27" xfId="70" applyFont="1" applyBorder="1" applyAlignment="1">
      <alignment horizontal="center" vertical="center"/>
      <protection/>
    </xf>
    <xf numFmtId="0" fontId="4" fillId="0" borderId="30" xfId="57" applyFont="1" applyFill="1" applyBorder="1" applyProtection="1">
      <alignment/>
      <protection locked="0"/>
    </xf>
    <xf numFmtId="0" fontId="4" fillId="0" borderId="10" xfId="57" applyFont="1" applyFill="1" applyBorder="1" applyProtection="1">
      <alignment/>
      <protection locked="0"/>
    </xf>
    <xf numFmtId="3" fontId="5" fillId="0" borderId="10" xfId="57" applyNumberFormat="1" applyFont="1" applyFill="1" applyBorder="1" applyAlignment="1" applyProtection="1">
      <alignment horizontal="left"/>
      <protection locked="0"/>
    </xf>
    <xf numFmtId="0" fontId="7" fillId="0" borderId="19" xfId="57" applyFont="1" applyFill="1" applyBorder="1">
      <alignment/>
      <protection/>
    </xf>
    <xf numFmtId="0" fontId="10" fillId="0" borderId="32" xfId="57" applyFont="1" applyFill="1" applyBorder="1" applyAlignment="1">
      <alignment/>
      <protection/>
    </xf>
    <xf numFmtId="3" fontId="11" fillId="0" borderId="34" xfId="57" applyNumberFormat="1" applyFont="1" applyFill="1" applyBorder="1" applyAlignment="1" applyProtection="1">
      <alignment horizontal="right"/>
      <protection locked="0"/>
    </xf>
    <xf numFmtId="0" fontId="9" fillId="34" borderId="30" xfId="55" applyFont="1" applyFill="1" applyBorder="1" applyAlignment="1">
      <alignment horizontal="center"/>
      <protection/>
    </xf>
    <xf numFmtId="0" fontId="9" fillId="34" borderId="17" xfId="55" applyFont="1" applyFill="1" applyBorder="1" applyAlignment="1">
      <alignment/>
      <protection/>
    </xf>
    <xf numFmtId="0" fontId="8" fillId="34" borderId="17" xfId="55" applyFont="1" applyFill="1" applyBorder="1">
      <alignment/>
      <protection/>
    </xf>
    <xf numFmtId="3" fontId="8" fillId="34" borderId="17" xfId="0" applyNumberFormat="1" applyFont="1" applyFill="1" applyBorder="1" applyAlignment="1">
      <alignment/>
    </xf>
    <xf numFmtId="0" fontId="9" fillId="34" borderId="17" xfId="57" applyFont="1" applyFill="1" applyBorder="1" applyAlignment="1">
      <alignment horizontal="left"/>
      <protection/>
    </xf>
    <xf numFmtId="0" fontId="8" fillId="34" borderId="30" xfId="0" applyFont="1" applyFill="1" applyBorder="1" applyAlignment="1">
      <alignment/>
    </xf>
    <xf numFmtId="0" fontId="8" fillId="34" borderId="17" xfId="71" applyFont="1" applyFill="1" applyBorder="1" applyAlignment="1">
      <alignment horizontal="left" vertical="center"/>
    </xf>
    <xf numFmtId="49" fontId="10" fillId="33" borderId="50" xfId="65" applyNumberFormat="1" applyFont="1" applyFill="1" applyBorder="1" applyAlignment="1">
      <alignment horizontal="right"/>
      <protection/>
    </xf>
    <xf numFmtId="0" fontId="9" fillId="34" borderId="17" xfId="57" applyFont="1" applyFill="1" applyBorder="1" applyAlignment="1">
      <alignment/>
      <protection/>
    </xf>
    <xf numFmtId="3" fontId="8" fillId="34" borderId="11" xfId="0" applyNumberFormat="1" applyFont="1" applyFill="1" applyBorder="1" applyAlignment="1">
      <alignment/>
    </xf>
    <xf numFmtId="0" fontId="10" fillId="33" borderId="21" xfId="69" applyFont="1" applyFill="1" applyBorder="1" applyAlignment="1">
      <alignment wrapText="1"/>
      <protection/>
    </xf>
    <xf numFmtId="0" fontId="10" fillId="33" borderId="21" xfId="65" applyFont="1" applyFill="1" applyBorder="1" applyAlignment="1">
      <alignment wrapText="1"/>
      <protection/>
    </xf>
    <xf numFmtId="0" fontId="10" fillId="33" borderId="21" xfId="65" applyFont="1" applyFill="1" applyBorder="1" applyAlignment="1" applyProtection="1">
      <alignment wrapText="1"/>
      <protection locked="0"/>
    </xf>
    <xf numFmtId="0" fontId="7" fillId="0" borderId="18" xfId="70" applyFont="1" applyBorder="1">
      <alignment/>
      <protection/>
    </xf>
    <xf numFmtId="3" fontId="9" fillId="34" borderId="17" xfId="57" applyNumberFormat="1" applyFont="1" applyFill="1" applyBorder="1" applyAlignment="1">
      <alignment/>
      <protection/>
    </xf>
    <xf numFmtId="3" fontId="8" fillId="34" borderId="11" xfId="0" applyNumberFormat="1" applyFont="1" applyFill="1" applyBorder="1" applyAlignment="1">
      <alignment/>
    </xf>
    <xf numFmtId="3" fontId="11" fillId="33" borderId="21" xfId="57" applyNumberFormat="1" applyFont="1" applyFill="1" applyBorder="1" applyAlignment="1">
      <alignment/>
      <protection/>
    </xf>
    <xf numFmtId="3" fontId="10" fillId="0" borderId="21" xfId="70" applyNumberFormat="1" applyFont="1" applyBorder="1" applyAlignment="1">
      <alignment/>
      <protection/>
    </xf>
    <xf numFmtId="3" fontId="10" fillId="0" borderId="53" xfId="0" applyNumberFormat="1" applyFont="1" applyFill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8" fillId="34" borderId="17" xfId="0" applyNumberFormat="1" applyFont="1" applyFill="1" applyBorder="1" applyAlignment="1" applyProtection="1">
      <alignment/>
      <protection locked="0"/>
    </xf>
    <xf numFmtId="3" fontId="10" fillId="0" borderId="21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10" fillId="0" borderId="34" xfId="0" applyNumberFormat="1" applyFont="1" applyBorder="1" applyAlignment="1">
      <alignment/>
    </xf>
    <xf numFmtId="3" fontId="8" fillId="34" borderId="17" xfId="0" applyNumberFormat="1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3" fontId="8" fillId="34" borderId="17" xfId="0" applyNumberFormat="1" applyFont="1" applyFill="1" applyBorder="1" applyAlignment="1">
      <alignment/>
    </xf>
    <xf numFmtId="3" fontId="8" fillId="34" borderId="17" xfId="70" applyNumberFormat="1" applyFont="1" applyFill="1" applyBorder="1" applyAlignment="1">
      <alignment/>
      <protection/>
    </xf>
    <xf numFmtId="3" fontId="8" fillId="34" borderId="11" xfId="70" applyNumberFormat="1" applyFont="1" applyFill="1" applyBorder="1" applyAlignment="1">
      <alignment/>
      <protection/>
    </xf>
    <xf numFmtId="0" fontId="8" fillId="34" borderId="10" xfId="57" applyFont="1" applyFill="1" applyBorder="1">
      <alignment/>
      <protection/>
    </xf>
    <xf numFmtId="0" fontId="8" fillId="34" borderId="30" xfId="57" applyFont="1" applyFill="1" applyBorder="1">
      <alignment/>
      <protection/>
    </xf>
    <xf numFmtId="0" fontId="8" fillId="34" borderId="11" xfId="57" applyFont="1" applyFill="1" applyBorder="1" applyAlignment="1" applyProtection="1">
      <alignment wrapText="1"/>
      <protection locked="0"/>
    </xf>
    <xf numFmtId="3" fontId="8" fillId="34" borderId="17" xfId="57" applyNumberFormat="1" applyFont="1" applyFill="1" applyBorder="1" applyAlignment="1" applyProtection="1">
      <alignment wrapText="1"/>
      <protection locked="0"/>
    </xf>
    <xf numFmtId="0" fontId="8" fillId="34" borderId="30" xfId="57" applyFont="1" applyFill="1" applyBorder="1" applyAlignment="1">
      <alignment horizontal="center"/>
      <protection/>
    </xf>
    <xf numFmtId="0" fontId="8" fillId="34" borderId="17" xfId="71" applyFont="1" applyFill="1" applyBorder="1" applyAlignment="1">
      <alignment horizontal="left" vertical="center"/>
    </xf>
    <xf numFmtId="49" fontId="6" fillId="0" borderId="54" xfId="65" applyNumberFormat="1" applyFont="1" applyFill="1" applyBorder="1" applyAlignment="1">
      <alignment horizontal="center" vertical="center"/>
      <protection/>
    </xf>
    <xf numFmtId="49" fontId="9" fillId="34" borderId="52" xfId="65" applyNumberFormat="1" applyFont="1" applyFill="1" applyBorder="1" applyAlignment="1">
      <alignment horizontal="left"/>
      <protection/>
    </xf>
    <xf numFmtId="49" fontId="8" fillId="33" borderId="30" xfId="65" applyNumberFormat="1" applyFont="1" applyFill="1" applyBorder="1" applyAlignment="1">
      <alignment horizontal="right"/>
      <protection/>
    </xf>
    <xf numFmtId="49" fontId="10" fillId="33" borderId="50" xfId="65" applyNumberFormat="1" applyFont="1" applyFill="1" applyBorder="1" applyAlignment="1">
      <alignment horizontal="right"/>
      <protection/>
    </xf>
    <xf numFmtId="49" fontId="10" fillId="33" borderId="51" xfId="65" applyNumberFormat="1" applyFont="1" applyFill="1" applyBorder="1" applyAlignment="1">
      <alignment horizontal="right"/>
      <protection/>
    </xf>
    <xf numFmtId="49" fontId="10" fillId="33" borderId="52" xfId="65" applyNumberFormat="1" applyFont="1" applyFill="1" applyBorder="1" applyAlignment="1">
      <alignment horizontal="right"/>
      <protection/>
    </xf>
    <xf numFmtId="0" fontId="8" fillId="0" borderId="30" xfId="0" applyNumberFormat="1" applyFont="1" applyBorder="1" applyAlignment="1" quotePrefix="1">
      <alignment horizontal="center" vertical="center"/>
    </xf>
    <xf numFmtId="49" fontId="9" fillId="33" borderId="52" xfId="65" applyNumberFormat="1" applyFont="1" applyFill="1" applyBorder="1" applyAlignment="1">
      <alignment horizontal="left"/>
      <protection/>
    </xf>
    <xf numFmtId="49" fontId="8" fillId="33" borderId="51" xfId="65" applyNumberFormat="1" applyFont="1" applyFill="1" applyBorder="1" applyAlignment="1">
      <alignment horizontal="right"/>
      <protection/>
    </xf>
    <xf numFmtId="0" fontId="0" fillId="0" borderId="52" xfId="0" applyFont="1" applyBorder="1" applyAlignment="1">
      <alignment/>
    </xf>
    <xf numFmtId="49" fontId="8" fillId="33" borderId="50" xfId="65" applyNumberFormat="1" applyFont="1" applyFill="1" applyBorder="1" applyAlignment="1">
      <alignment horizontal="right"/>
      <protection/>
    </xf>
    <xf numFmtId="49" fontId="9" fillId="34" borderId="30" xfId="65" applyNumberFormat="1" applyFont="1" applyFill="1" applyBorder="1" applyAlignment="1">
      <alignment horizontal="left"/>
      <protection/>
    </xf>
    <xf numFmtId="0" fontId="0" fillId="0" borderId="50" xfId="0" applyFont="1" applyBorder="1" applyAlignment="1">
      <alignment/>
    </xf>
    <xf numFmtId="49" fontId="9" fillId="34" borderId="30" xfId="65" applyNumberFormat="1" applyFont="1" applyFill="1" applyBorder="1" applyAlignment="1">
      <alignment horizontal="left"/>
      <protection/>
    </xf>
    <xf numFmtId="0" fontId="0" fillId="0" borderId="51" xfId="0" applyFont="1" applyBorder="1" applyAlignment="1">
      <alignment/>
    </xf>
    <xf numFmtId="49" fontId="8" fillId="0" borderId="30" xfId="65" applyNumberFormat="1" applyFont="1" applyFill="1" applyBorder="1" applyAlignment="1">
      <alignment horizontal="right"/>
      <protection/>
    </xf>
    <xf numFmtId="49" fontId="13" fillId="33" borderId="51" xfId="65" applyNumberFormat="1" applyFont="1" applyFill="1" applyBorder="1" applyAlignment="1">
      <alignment horizontal="right"/>
      <protection/>
    </xf>
    <xf numFmtId="49" fontId="8" fillId="33" borderId="51" xfId="66" applyNumberFormat="1" applyFont="1" applyFill="1" applyBorder="1" applyAlignment="1">
      <alignment horizontal="right"/>
    </xf>
    <xf numFmtId="0" fontId="14" fillId="34" borderId="30" xfId="0" applyFont="1" applyFill="1" applyBorder="1" applyAlignment="1">
      <alignment/>
    </xf>
    <xf numFmtId="0" fontId="6" fillId="0" borderId="55" xfId="65" applyFont="1" applyFill="1" applyBorder="1" applyAlignment="1">
      <alignment horizontal="center" vertical="center"/>
      <protection/>
    </xf>
    <xf numFmtId="0" fontId="9" fillId="34" borderId="34" xfId="65" applyFont="1" applyFill="1" applyBorder="1" applyAlignment="1">
      <alignment horizontal="center"/>
      <protection/>
    </xf>
    <xf numFmtId="0" fontId="8" fillId="33" borderId="17" xfId="65" applyFont="1" applyFill="1" applyBorder="1">
      <alignment/>
      <protection/>
    </xf>
    <xf numFmtId="0" fontId="10" fillId="33" borderId="21" xfId="65" applyFont="1" applyFill="1" applyBorder="1">
      <alignment/>
      <protection/>
    </xf>
    <xf numFmtId="0" fontId="10" fillId="33" borderId="26" xfId="65" applyFont="1" applyFill="1" applyBorder="1">
      <alignment/>
      <protection/>
    </xf>
    <xf numFmtId="0" fontId="10" fillId="33" borderId="34" xfId="65" applyFont="1" applyFill="1" applyBorder="1">
      <alignment/>
      <protection/>
    </xf>
    <xf numFmtId="0" fontId="8" fillId="0" borderId="17" xfId="0" applyFont="1" applyBorder="1" applyAlignment="1">
      <alignment horizontal="left" vertical="center"/>
    </xf>
    <xf numFmtId="0" fontId="9" fillId="33" borderId="34" xfId="65" applyFont="1" applyFill="1" applyBorder="1" applyAlignment="1">
      <alignment horizontal="center"/>
      <protection/>
    </xf>
    <xf numFmtId="0" fontId="8" fillId="33" borderId="26" xfId="71" applyFont="1" applyFill="1" applyBorder="1" applyAlignment="1">
      <alignment horizontal="left"/>
    </xf>
    <xf numFmtId="0" fontId="10" fillId="33" borderId="26" xfId="71" applyFont="1" applyFill="1" applyBorder="1" applyAlignment="1">
      <alignment horizontal="left"/>
    </xf>
    <xf numFmtId="0" fontId="0" fillId="0" borderId="34" xfId="0" applyFont="1" applyBorder="1" applyAlignment="1">
      <alignment/>
    </xf>
    <xf numFmtId="0" fontId="9" fillId="34" borderId="17" xfId="65" applyFont="1" applyFill="1" applyBorder="1" applyAlignment="1">
      <alignment horizontal="center"/>
      <protection/>
    </xf>
    <xf numFmtId="0" fontId="8" fillId="33" borderId="21" xfId="65" applyFont="1" applyFill="1" applyBorder="1">
      <alignment/>
      <protection/>
    </xf>
    <xf numFmtId="0" fontId="8" fillId="33" borderId="26" xfId="65" applyFont="1" applyFill="1" applyBorder="1">
      <alignment/>
      <protection/>
    </xf>
    <xf numFmtId="0" fontId="0" fillId="0" borderId="21" xfId="0" applyFont="1" applyBorder="1" applyAlignment="1">
      <alignment/>
    </xf>
    <xf numFmtId="0" fontId="8" fillId="33" borderId="26" xfId="65" applyFont="1" applyFill="1" applyBorder="1" applyAlignment="1" applyProtection="1">
      <alignment wrapText="1"/>
      <protection locked="0"/>
    </xf>
    <xf numFmtId="0" fontId="8" fillId="33" borderId="26" xfId="58" applyFont="1" applyFill="1" applyBorder="1" applyAlignment="1">
      <alignment horizontal="left"/>
      <protection/>
    </xf>
    <xf numFmtId="0" fontId="9" fillId="34" borderId="17" xfId="65" applyFont="1" applyFill="1" applyBorder="1" applyAlignment="1">
      <alignment horizontal="center"/>
      <protection/>
    </xf>
    <xf numFmtId="0" fontId="0" fillId="0" borderId="26" xfId="0" applyFont="1" applyBorder="1" applyAlignment="1">
      <alignment/>
    </xf>
    <xf numFmtId="0" fontId="8" fillId="0" borderId="17" xfId="65" applyFont="1" applyFill="1" applyBorder="1">
      <alignment/>
      <protection/>
    </xf>
    <xf numFmtId="0" fontId="8" fillId="33" borderId="26" xfId="66" applyFont="1" applyFill="1" applyBorder="1">
      <alignment/>
    </xf>
    <xf numFmtId="3" fontId="7" fillId="0" borderId="56" xfId="57" applyNumberFormat="1" applyFont="1" applyFill="1" applyBorder="1" applyAlignment="1" applyProtection="1">
      <alignment horizontal="center" vertical="center" wrapText="1"/>
      <protection locked="0"/>
    </xf>
    <xf numFmtId="3" fontId="8" fillId="34" borderId="42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center"/>
    </xf>
    <xf numFmtId="3" fontId="11" fillId="33" borderId="40" xfId="57" applyNumberFormat="1" applyFont="1" applyFill="1" applyBorder="1" applyAlignment="1" applyProtection="1">
      <alignment horizontal="center" vertical="center" wrapText="1"/>
      <protection locked="0"/>
    </xf>
    <xf numFmtId="3" fontId="11" fillId="33" borderId="42" xfId="57" applyNumberFormat="1" applyFont="1" applyFill="1" applyBorder="1" applyAlignment="1" applyProtection="1">
      <alignment horizontal="center" vertical="center" wrapText="1"/>
      <protection locked="0"/>
    </xf>
    <xf numFmtId="3" fontId="9" fillId="33" borderId="10" xfId="57" applyNumberFormat="1" applyFont="1" applyFill="1" applyBorder="1" applyAlignment="1" applyProtection="1">
      <alignment horizontal="center" vertical="center" wrapText="1"/>
      <protection locked="0"/>
    </xf>
    <xf numFmtId="3" fontId="11" fillId="33" borderId="39" xfId="57" applyNumberFormat="1" applyFont="1" applyFill="1" applyBorder="1" applyAlignment="1" applyProtection="1">
      <alignment horizontal="center" vertical="center" wrapText="1"/>
      <protection locked="0"/>
    </xf>
    <xf numFmtId="3" fontId="9" fillId="33" borderId="42" xfId="57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>
      <alignment horizontal="center"/>
    </xf>
    <xf numFmtId="3" fontId="11" fillId="0" borderId="39" xfId="57" applyNumberFormat="1" applyFont="1" applyFill="1" applyBorder="1" applyAlignment="1" applyProtection="1">
      <alignment horizontal="center" vertical="center" wrapText="1"/>
      <protection locked="0"/>
    </xf>
    <xf numFmtId="3" fontId="11" fillId="0" borderId="40" xfId="0" applyNumberFormat="1" applyFont="1" applyBorder="1" applyAlignment="1">
      <alignment horizontal="center"/>
    </xf>
    <xf numFmtId="3" fontId="0" fillId="0" borderId="42" xfId="0" applyNumberFormat="1" applyFont="1" applyBorder="1" applyAlignment="1">
      <alignment/>
    </xf>
    <xf numFmtId="3" fontId="8" fillId="34" borderId="10" xfId="0" applyNumberFormat="1" applyFont="1" applyFill="1" applyBorder="1" applyAlignment="1">
      <alignment horizontal="center"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8" fillId="34" borderId="10" xfId="0" applyNumberFormat="1" applyFont="1" applyFill="1" applyBorder="1" applyAlignment="1">
      <alignment/>
    </xf>
    <xf numFmtId="3" fontId="15" fillId="0" borderId="40" xfId="0" applyNumberFormat="1" applyFont="1" applyBorder="1" applyAlignment="1">
      <alignment/>
    </xf>
    <xf numFmtId="3" fontId="8" fillId="33" borderId="10" xfId="65" applyNumberFormat="1" applyFont="1" applyFill="1" applyBorder="1">
      <alignment/>
      <protection/>
    </xf>
    <xf numFmtId="3" fontId="7" fillId="0" borderId="53" xfId="0" applyNumberFormat="1" applyFont="1" applyFill="1" applyBorder="1" applyAlignment="1">
      <alignment horizontal="center" vertical="center" wrapText="1"/>
    </xf>
    <xf numFmtId="3" fontId="8" fillId="34" borderId="35" xfId="0" applyNumberFormat="1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 horizontal="center"/>
    </xf>
    <xf numFmtId="3" fontId="10" fillId="33" borderId="22" xfId="0" applyNumberFormat="1" applyFont="1" applyFill="1" applyBorder="1" applyAlignment="1">
      <alignment horizontal="center"/>
    </xf>
    <xf numFmtId="3" fontId="11" fillId="33" borderId="46" xfId="0" applyNumberFormat="1" applyFont="1" applyFill="1" applyBorder="1" applyAlignment="1">
      <alignment horizontal="center" vertical="center" wrapText="1"/>
    </xf>
    <xf numFmtId="3" fontId="11" fillId="33" borderId="35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 vertical="center" wrapText="1"/>
    </xf>
    <xf numFmtId="3" fontId="9" fillId="33" borderId="35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/>
    </xf>
    <xf numFmtId="3" fontId="0" fillId="0" borderId="35" xfId="0" applyNumberFormat="1" applyFont="1" applyBorder="1" applyAlignment="1">
      <alignment/>
    </xf>
    <xf numFmtId="3" fontId="8" fillId="34" borderId="11" xfId="0" applyNumberFormat="1" applyFont="1" applyFill="1" applyBorder="1" applyAlignment="1">
      <alignment horizontal="center"/>
    </xf>
    <xf numFmtId="3" fontId="0" fillId="0" borderId="22" xfId="0" applyNumberFormat="1" applyFont="1" applyBorder="1" applyAlignment="1">
      <alignment/>
    </xf>
    <xf numFmtId="3" fontId="11" fillId="0" borderId="46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9" fillId="34" borderId="11" xfId="0" applyNumberFormat="1" applyFont="1" applyFill="1" applyBorder="1" applyAlignment="1">
      <alignment/>
    </xf>
    <xf numFmtId="3" fontId="6" fillId="0" borderId="55" xfId="0" applyNumberFormat="1" applyFont="1" applyFill="1" applyBorder="1" applyAlignment="1">
      <alignment horizontal="center"/>
    </xf>
    <xf numFmtId="3" fontId="8" fillId="34" borderId="34" xfId="0" applyNumberFormat="1" applyFont="1" applyFill="1" applyBorder="1" applyAlignment="1">
      <alignment horizontal="center"/>
    </xf>
    <xf numFmtId="3" fontId="8" fillId="33" borderId="17" xfId="0" applyNumberFormat="1" applyFont="1" applyFill="1" applyBorder="1" applyAlignment="1">
      <alignment horizontal="center"/>
    </xf>
    <xf numFmtId="3" fontId="10" fillId="33" borderId="21" xfId="0" applyNumberFormat="1" applyFont="1" applyFill="1" applyBorder="1" applyAlignment="1">
      <alignment horizontal="center"/>
    </xf>
    <xf numFmtId="3" fontId="10" fillId="33" borderId="26" xfId="0" applyNumberFormat="1" applyFont="1" applyFill="1" applyBorder="1" applyAlignment="1">
      <alignment horizontal="center"/>
    </xf>
    <xf numFmtId="3" fontId="10" fillId="33" borderId="34" xfId="0" applyNumberFormat="1" applyFont="1" applyFill="1" applyBorder="1" applyAlignment="1">
      <alignment horizontal="center"/>
    </xf>
    <xf numFmtId="3" fontId="8" fillId="33" borderId="34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center"/>
    </xf>
    <xf numFmtId="3" fontId="11" fillId="0" borderId="26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/>
    </xf>
    <xf numFmtId="3" fontId="8" fillId="34" borderId="17" xfId="0" applyNumberFormat="1" applyFont="1" applyFill="1" applyBorder="1" applyAlignment="1">
      <alignment horizontal="center"/>
    </xf>
    <xf numFmtId="3" fontId="0" fillId="0" borderId="21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9" fillId="34" borderId="17" xfId="0" applyNumberFormat="1" applyFont="1" applyFill="1" applyBorder="1" applyAlignment="1">
      <alignment/>
    </xf>
    <xf numFmtId="0" fontId="8" fillId="0" borderId="0" xfId="55" applyFont="1" applyFill="1" applyBorder="1" applyAlignment="1">
      <alignment horizontal="left"/>
      <protection/>
    </xf>
    <xf numFmtId="3" fontId="10" fillId="0" borderId="0" xfId="0" applyNumberFormat="1" applyFont="1" applyAlignment="1">
      <alignment horizontal="center"/>
    </xf>
    <xf numFmtId="3" fontId="9" fillId="0" borderId="48" xfId="57" applyNumberFormat="1" applyFont="1" applyFill="1" applyBorder="1" applyAlignment="1" applyProtection="1">
      <alignment horizontal="center" vertical="center" wrapText="1"/>
      <protection locked="0"/>
    </xf>
    <xf numFmtId="3" fontId="8" fillId="0" borderId="57" xfId="0" applyNumberFormat="1" applyFont="1" applyBorder="1" applyAlignment="1">
      <alignment horizontal="center"/>
    </xf>
    <xf numFmtId="3" fontId="9" fillId="0" borderId="48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/>
    </xf>
    <xf numFmtId="3" fontId="10" fillId="0" borderId="40" xfId="0" applyNumberFormat="1" applyFont="1" applyBorder="1" applyAlignment="1">
      <alignment/>
    </xf>
    <xf numFmtId="3" fontId="10" fillId="0" borderId="34" xfId="0" applyNumberFormat="1" applyFont="1" applyBorder="1" applyAlignment="1">
      <alignment/>
    </xf>
    <xf numFmtId="3" fontId="10" fillId="0" borderId="4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34" borderId="17" xfId="55" applyNumberFormat="1" applyFont="1" applyFill="1" applyBorder="1" applyAlignment="1">
      <alignment horizontal="center"/>
      <protection/>
    </xf>
    <xf numFmtId="3" fontId="9" fillId="34" borderId="10" xfId="55" applyNumberFormat="1" applyFont="1" applyFill="1" applyBorder="1" applyAlignment="1">
      <alignment horizontal="center"/>
      <protection/>
    </xf>
    <xf numFmtId="0" fontId="8" fillId="0" borderId="57" xfId="0" applyFont="1" applyBorder="1" applyAlignment="1">
      <alignment/>
    </xf>
    <xf numFmtId="0" fontId="9" fillId="34" borderId="10" xfId="55" applyFont="1" applyFill="1" applyBorder="1" applyAlignment="1">
      <alignment horizontal="left"/>
      <protection/>
    </xf>
    <xf numFmtId="0" fontId="8" fillId="0" borderId="48" xfId="0" applyFont="1" applyBorder="1" applyAlignment="1">
      <alignment/>
    </xf>
    <xf numFmtId="0" fontId="9" fillId="34" borderId="17" xfId="57" applyFont="1" applyFill="1" applyBorder="1" applyAlignment="1">
      <alignment horizontal="center"/>
      <protection/>
    </xf>
    <xf numFmtId="0" fontId="10" fillId="0" borderId="2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34" borderId="17" xfId="0" applyFont="1" applyFill="1" applyBorder="1" applyAlignment="1">
      <alignment/>
    </xf>
    <xf numFmtId="0" fontId="9" fillId="34" borderId="10" xfId="57" applyFont="1" applyFill="1" applyBorder="1">
      <alignment/>
      <protection/>
    </xf>
    <xf numFmtId="0" fontId="10" fillId="33" borderId="39" xfId="56" applyFont="1" applyFill="1" applyBorder="1" applyAlignment="1">
      <alignment horizontal="left" wrapText="1"/>
      <protection/>
    </xf>
    <xf numFmtId="0" fontId="10" fillId="0" borderId="40" xfId="0" applyFont="1" applyFill="1" applyBorder="1" applyAlignment="1">
      <alignment wrapText="1"/>
    </xf>
    <xf numFmtId="0" fontId="10" fillId="33" borderId="40" xfId="0" applyFont="1" applyFill="1" applyBorder="1" applyAlignment="1" applyProtection="1">
      <alignment wrapText="1"/>
      <protection locked="0"/>
    </xf>
    <xf numFmtId="0" fontId="10" fillId="33" borderId="40" xfId="68" applyFont="1" applyFill="1" applyBorder="1" applyAlignment="1" applyProtection="1">
      <alignment wrapText="1"/>
      <protection locked="0"/>
    </xf>
    <xf numFmtId="0" fontId="10" fillId="33" borderId="42" xfId="65" applyFont="1" applyFill="1" applyBorder="1">
      <alignment/>
      <protection/>
    </xf>
    <xf numFmtId="0" fontId="9" fillId="34" borderId="10" xfId="57" applyFont="1" applyFill="1" applyBorder="1" applyAlignment="1" applyProtection="1">
      <alignment wrapText="1"/>
      <protection locked="0"/>
    </xf>
    <xf numFmtId="0" fontId="10" fillId="33" borderId="0" xfId="69" applyFont="1" applyFill="1" applyBorder="1">
      <alignment/>
      <protection/>
    </xf>
    <xf numFmtId="0" fontId="10" fillId="33" borderId="39" xfId="57" applyFont="1" applyFill="1" applyBorder="1" applyAlignment="1">
      <alignment wrapText="1"/>
      <protection/>
    </xf>
    <xf numFmtId="3" fontId="8" fillId="34" borderId="17" xfId="0" applyNumberFormat="1" applyFont="1" applyFill="1" applyBorder="1" applyAlignment="1">
      <alignment horizontal="center"/>
    </xf>
    <xf numFmtId="3" fontId="10" fillId="0" borderId="21" xfId="0" applyNumberFormat="1" applyFont="1" applyBorder="1" applyAlignment="1">
      <alignment/>
    </xf>
    <xf numFmtId="3" fontId="9" fillId="34" borderId="17" xfId="57" applyNumberFormat="1" applyFont="1" applyFill="1" applyBorder="1" applyAlignment="1">
      <alignment horizontal="center"/>
      <protection/>
    </xf>
    <xf numFmtId="3" fontId="8" fillId="34" borderId="10" xfId="0" applyNumberFormat="1" applyFont="1" applyFill="1" applyBorder="1" applyAlignment="1">
      <alignment horizontal="center"/>
    </xf>
    <xf numFmtId="3" fontId="10" fillId="0" borderId="39" xfId="0" applyNumberFormat="1" applyFont="1" applyBorder="1" applyAlignment="1">
      <alignment/>
    </xf>
    <xf numFmtId="3" fontId="9" fillId="34" borderId="10" xfId="57" applyNumberFormat="1" applyFont="1" applyFill="1" applyBorder="1" applyAlignment="1">
      <alignment horizontal="center"/>
      <protection/>
    </xf>
    <xf numFmtId="3" fontId="9" fillId="34" borderId="17" xfId="0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/>
    </xf>
    <xf numFmtId="0" fontId="10" fillId="0" borderId="29" xfId="57" applyFont="1" applyFill="1" applyBorder="1">
      <alignment/>
      <protection/>
    </xf>
    <xf numFmtId="3" fontId="10" fillId="0" borderId="12" xfId="70" applyNumberFormat="1" applyFont="1" applyBorder="1" applyAlignment="1">
      <alignment horizontal="right"/>
      <protection/>
    </xf>
    <xf numFmtId="3" fontId="9" fillId="0" borderId="26" xfId="0" applyNumberFormat="1" applyFont="1" applyBorder="1" applyAlignment="1">
      <alignment horizontal="center"/>
    </xf>
    <xf numFmtId="3" fontId="9" fillId="0" borderId="46" xfId="0" applyNumberFormat="1" applyFont="1" applyFill="1" applyBorder="1" applyAlignment="1">
      <alignment horizontal="center" vertical="center" wrapText="1"/>
    </xf>
    <xf numFmtId="0" fontId="11" fillId="0" borderId="38" xfId="57" applyFont="1" applyFill="1" applyBorder="1" applyAlignment="1" applyProtection="1">
      <alignment wrapText="1"/>
      <protection locked="0"/>
    </xf>
    <xf numFmtId="0" fontId="10" fillId="0" borderId="20" xfId="57" applyFont="1" applyFill="1" applyBorder="1" applyAlignment="1" applyProtection="1">
      <alignment wrapText="1"/>
      <protection locked="0"/>
    </xf>
    <xf numFmtId="49" fontId="9" fillId="34" borderId="30" xfId="65" applyNumberFormat="1" applyFont="1" applyFill="1" applyBorder="1" applyAlignment="1">
      <alignment/>
      <protection/>
    </xf>
    <xf numFmtId="3" fontId="11" fillId="0" borderId="40" xfId="0" applyNumberFormat="1" applyFont="1" applyBorder="1" applyAlignment="1">
      <alignment/>
    </xf>
    <xf numFmtId="3" fontId="10" fillId="33" borderId="21" xfId="57" applyNumberFormat="1" applyFont="1" applyFill="1" applyBorder="1" applyAlignment="1">
      <alignment horizontal="center" wrapText="1"/>
      <protection/>
    </xf>
    <xf numFmtId="3" fontId="11" fillId="33" borderId="39" xfId="0" applyNumberFormat="1" applyFont="1" applyFill="1" applyBorder="1" applyAlignment="1">
      <alignment horizontal="center"/>
    </xf>
    <xf numFmtId="3" fontId="11" fillId="33" borderId="21" xfId="0" applyNumberFormat="1" applyFont="1" applyFill="1" applyBorder="1" applyAlignment="1">
      <alignment horizontal="center"/>
    </xf>
    <xf numFmtId="0" fontId="10" fillId="33" borderId="39" xfId="65" applyFont="1" applyFill="1" applyBorder="1">
      <alignment/>
      <protection/>
    </xf>
    <xf numFmtId="0" fontId="8" fillId="33" borderId="30" xfId="65" applyFont="1" applyFill="1" applyBorder="1">
      <alignment/>
      <protection/>
    </xf>
    <xf numFmtId="3" fontId="9" fillId="0" borderId="40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0" fontId="10" fillId="33" borderId="40" xfId="65" applyFont="1" applyFill="1" applyBorder="1">
      <alignment/>
      <protection/>
    </xf>
    <xf numFmtId="0" fontId="0" fillId="0" borderId="42" xfId="0" applyFont="1" applyBorder="1" applyAlignment="1">
      <alignment/>
    </xf>
    <xf numFmtId="49" fontId="10" fillId="33" borderId="26" xfId="65" applyNumberFormat="1" applyFont="1" applyFill="1" applyBorder="1" applyAlignment="1">
      <alignment horizontal="right"/>
      <protection/>
    </xf>
    <xf numFmtId="0" fontId="0" fillId="0" borderId="37" xfId="0" applyFont="1" applyBorder="1" applyAlignment="1">
      <alignment/>
    </xf>
    <xf numFmtId="49" fontId="10" fillId="33" borderId="54" xfId="65" applyNumberFormat="1" applyFont="1" applyFill="1" applyBorder="1" applyAlignment="1">
      <alignment horizontal="right"/>
      <protection/>
    </xf>
    <xf numFmtId="0" fontId="10" fillId="33" borderId="55" xfId="65" applyFont="1" applyFill="1" applyBorder="1">
      <alignment/>
      <protection/>
    </xf>
    <xf numFmtId="3" fontId="11" fillId="0" borderId="55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0" fillId="0" borderId="58" xfId="0" applyFont="1" applyBorder="1" applyAlignment="1">
      <alignment/>
    </xf>
    <xf numFmtId="3" fontId="11" fillId="0" borderId="37" xfId="0" applyNumberFormat="1" applyFont="1" applyBorder="1" applyAlignment="1">
      <alignment/>
    </xf>
    <xf numFmtId="3" fontId="11" fillId="0" borderId="59" xfId="0" applyNumberFormat="1" applyFont="1" applyBorder="1" applyAlignment="1">
      <alignment/>
    </xf>
    <xf numFmtId="0" fontId="10" fillId="33" borderId="26" xfId="65" applyFont="1" applyFill="1" applyBorder="1" applyAlignment="1">
      <alignment horizontal="center"/>
      <protection/>
    </xf>
    <xf numFmtId="49" fontId="8" fillId="33" borderId="17" xfId="65" applyNumberFormat="1" applyFont="1" applyFill="1" applyBorder="1" applyAlignment="1">
      <alignment horizontal="right"/>
      <protection/>
    </xf>
    <xf numFmtId="49" fontId="10" fillId="33" borderId="21" xfId="65" applyNumberFormat="1" applyFont="1" applyFill="1" applyBorder="1" applyAlignment="1">
      <alignment horizontal="right"/>
      <protection/>
    </xf>
    <xf numFmtId="0" fontId="8" fillId="33" borderId="10" xfId="65" applyFont="1" applyFill="1" applyBorder="1">
      <alignment/>
      <protection/>
    </xf>
    <xf numFmtId="0" fontId="10" fillId="33" borderId="40" xfId="65" applyFont="1" applyFill="1" applyBorder="1" applyAlignment="1">
      <alignment horizontal="center"/>
      <protection/>
    </xf>
    <xf numFmtId="0" fontId="0" fillId="0" borderId="60" xfId="0" applyFont="1" applyBorder="1" applyAlignment="1">
      <alignment/>
    </xf>
    <xf numFmtId="3" fontId="11" fillId="0" borderId="39" xfId="0" applyNumberFormat="1" applyFont="1" applyBorder="1" applyAlignment="1">
      <alignment/>
    </xf>
    <xf numFmtId="3" fontId="11" fillId="0" borderId="60" xfId="0" applyNumberFormat="1" applyFont="1" applyBorder="1" applyAlignment="1">
      <alignment/>
    </xf>
    <xf numFmtId="0" fontId="11" fillId="0" borderId="26" xfId="0" applyFont="1" applyBorder="1" applyAlignment="1" applyProtection="1">
      <alignment horizontal="center"/>
      <protection locked="0"/>
    </xf>
    <xf numFmtId="49" fontId="8" fillId="33" borderId="21" xfId="65" applyNumberFormat="1" applyFont="1" applyFill="1" applyBorder="1" applyAlignment="1">
      <alignment horizontal="right"/>
      <protection/>
    </xf>
    <xf numFmtId="3" fontId="9" fillId="0" borderId="39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0" fontId="8" fillId="33" borderId="10" xfId="65" applyFont="1" applyFill="1" applyBorder="1" applyAlignment="1" applyProtection="1">
      <alignment wrapText="1"/>
      <protection locked="0"/>
    </xf>
    <xf numFmtId="3" fontId="9" fillId="0" borderId="46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3" fontId="10" fillId="33" borderId="39" xfId="0" applyNumberFormat="1" applyFont="1" applyFill="1" applyBorder="1" applyAlignment="1">
      <alignment horizontal="center"/>
    </xf>
    <xf numFmtId="3" fontId="11" fillId="33" borderId="11" xfId="0" applyNumberFormat="1" applyFont="1" applyFill="1" applyBorder="1" applyAlignment="1">
      <alignment horizontal="center" vertical="center" wrapText="1"/>
    </xf>
    <xf numFmtId="3" fontId="9" fillId="0" borderId="40" xfId="0" applyNumberFormat="1" applyFont="1" applyBorder="1" applyAlignment="1">
      <alignment horizontal="center"/>
    </xf>
    <xf numFmtId="3" fontId="11" fillId="0" borderId="56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0" fontId="8" fillId="33" borderId="17" xfId="71" applyFont="1" applyFill="1" applyBorder="1" applyAlignment="1">
      <alignment horizontal="left"/>
    </xf>
    <xf numFmtId="3" fontId="8" fillId="34" borderId="10" xfId="71" applyNumberFormat="1" applyFont="1" applyFill="1" applyBorder="1" applyAlignment="1" applyProtection="1">
      <alignment/>
      <protection locked="0"/>
    </xf>
    <xf numFmtId="3" fontId="8" fillId="34" borderId="10" xfId="57" applyNumberFormat="1" applyFont="1" applyFill="1" applyBorder="1">
      <alignment/>
      <protection/>
    </xf>
    <xf numFmtId="49" fontId="10" fillId="33" borderId="34" xfId="65" applyNumberFormat="1" applyFont="1" applyFill="1" applyBorder="1" applyAlignment="1">
      <alignment horizontal="right"/>
      <protection/>
    </xf>
    <xf numFmtId="0" fontId="10" fillId="33" borderId="42" xfId="65" applyFont="1" applyFill="1" applyBorder="1">
      <alignment/>
      <protection/>
    </xf>
    <xf numFmtId="3" fontId="9" fillId="0" borderId="17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49" fontId="10" fillId="33" borderId="45" xfId="65" applyNumberFormat="1" applyFont="1" applyFill="1" applyBorder="1" applyAlignment="1">
      <alignment horizontal="right"/>
      <protection/>
    </xf>
    <xf numFmtId="0" fontId="10" fillId="33" borderId="12" xfId="65" applyFont="1" applyFill="1" applyBorder="1">
      <alignment/>
      <protection/>
    </xf>
    <xf numFmtId="3" fontId="11" fillId="0" borderId="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0" fontId="6" fillId="0" borderId="28" xfId="57" applyFont="1" applyFill="1" applyBorder="1" applyAlignment="1" applyProtection="1">
      <alignment horizontal="center" vertical="center"/>
      <protection locked="0"/>
    </xf>
    <xf numFmtId="0" fontId="6" fillId="0" borderId="44" xfId="57" applyFont="1" applyFill="1" applyBorder="1" applyAlignment="1" applyProtection="1">
      <alignment horizontal="center" vertical="center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 2010-2" xfId="56"/>
    <cellStyle name="Normal_Sheet1 2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_2005.a.PROJEKT-1 lugemine" xfId="65"/>
    <cellStyle name="Обычный_2008-1lugem" xfId="66"/>
    <cellStyle name="Обычный_2012.a.21.11." xfId="67"/>
    <cellStyle name="Обычный_Investeerimiskava 2011.a 2-lugemine" xfId="68"/>
    <cellStyle name="Обычный_investkava too projekt" xfId="69"/>
    <cellStyle name="Обычный_LvK Sillamae linna 2012.aasta eelarve Lisa" xfId="70"/>
    <cellStyle name="Обычный_Sheet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5.7109375" style="0" customWidth="1"/>
    <col min="2" max="2" width="1.8515625" style="0" customWidth="1"/>
    <col min="3" max="3" width="50.7109375" style="0" customWidth="1"/>
    <col min="4" max="4" width="15.140625" style="0" customWidth="1"/>
    <col min="5" max="5" width="10.8515625" style="0" customWidth="1"/>
    <col min="6" max="6" width="12.421875" style="0" customWidth="1"/>
    <col min="12" max="12" width="47.8515625" style="0" customWidth="1"/>
  </cols>
  <sheetData>
    <row r="1" ht="15">
      <c r="D1" s="1" t="s">
        <v>0</v>
      </c>
    </row>
    <row r="2" ht="15">
      <c r="D2" s="1" t="s">
        <v>1</v>
      </c>
    </row>
    <row r="3" ht="15">
      <c r="D3" s="2" t="s">
        <v>2</v>
      </c>
    </row>
    <row r="4" ht="15.75" thickBot="1">
      <c r="D4" s="1" t="s">
        <v>170</v>
      </c>
    </row>
    <row r="5" spans="1:6" ht="16.5" thickBot="1">
      <c r="A5" s="135" t="s">
        <v>3</v>
      </c>
      <c r="B5" s="136"/>
      <c r="C5" s="136"/>
      <c r="D5" s="137"/>
      <c r="E5" s="3"/>
      <c r="F5" s="4"/>
    </row>
    <row r="6" spans="1:6" ht="43.5" thickBot="1">
      <c r="A6" s="134" t="s">
        <v>4</v>
      </c>
      <c r="B6" s="382" t="s">
        <v>5</v>
      </c>
      <c r="C6" s="383"/>
      <c r="D6" s="5" t="s">
        <v>6</v>
      </c>
      <c r="E6" s="6" t="s">
        <v>7</v>
      </c>
      <c r="F6" s="7" t="s">
        <v>8</v>
      </c>
    </row>
    <row r="7" spans="1:6" ht="15.75" thickBot="1">
      <c r="A7" s="86" t="s">
        <v>9</v>
      </c>
      <c r="B7" s="87"/>
      <c r="C7" s="88"/>
      <c r="D7" s="89">
        <f>D8+D13+D15+D20</f>
        <v>12464550</v>
      </c>
      <c r="E7" s="89">
        <f>E8+E13+E15+E20</f>
        <v>1069228</v>
      </c>
      <c r="F7" s="89">
        <f>SUM(D7:E7)</f>
        <v>13533778</v>
      </c>
    </row>
    <row r="8" spans="1:6" ht="15.75" thickBot="1">
      <c r="A8" s="8">
        <v>30</v>
      </c>
      <c r="B8" s="9" t="s">
        <v>10</v>
      </c>
      <c r="C8" s="10"/>
      <c r="D8" s="11">
        <f>SUM(D9:D11)</f>
        <v>6857125</v>
      </c>
      <c r="E8" s="11">
        <f>SUM(E9:E11)</f>
        <v>-87687</v>
      </c>
      <c r="F8" s="12">
        <f>SUM(D8:E8)</f>
        <v>6769438</v>
      </c>
    </row>
    <row r="9" spans="1:6" ht="15">
      <c r="A9" s="13"/>
      <c r="B9" s="14"/>
      <c r="C9" s="15" t="s">
        <v>11</v>
      </c>
      <c r="D9" s="16">
        <v>6771625</v>
      </c>
      <c r="E9" s="17">
        <v>-87687</v>
      </c>
      <c r="F9" s="18">
        <f>SUM(D9:E9)</f>
        <v>6683938</v>
      </c>
    </row>
    <row r="10" spans="1:6" ht="15">
      <c r="A10" s="19"/>
      <c r="B10" s="20"/>
      <c r="C10" s="21" t="s">
        <v>12</v>
      </c>
      <c r="D10" s="22">
        <v>80000</v>
      </c>
      <c r="E10" s="23">
        <v>0</v>
      </c>
      <c r="F10" s="18">
        <f>SUM(D10:E10)</f>
        <v>80000</v>
      </c>
    </row>
    <row r="11" spans="1:6" ht="15">
      <c r="A11" s="24"/>
      <c r="B11" s="25"/>
      <c r="C11" s="21" t="s">
        <v>13</v>
      </c>
      <c r="D11" s="22">
        <v>5500</v>
      </c>
      <c r="E11" s="23">
        <v>0</v>
      </c>
      <c r="F11" s="18">
        <f>SUM(D11:E11)</f>
        <v>5500</v>
      </c>
    </row>
    <row r="12" spans="1:6" ht="15.75" thickBot="1">
      <c r="A12" s="29"/>
      <c r="B12" s="30"/>
      <c r="C12" s="317"/>
      <c r="D12" s="318"/>
      <c r="E12" s="32"/>
      <c r="F12" s="33"/>
    </row>
    <row r="13" spans="1:6" ht="15.75" thickBot="1">
      <c r="A13" s="26">
        <v>32</v>
      </c>
      <c r="B13" s="27" t="s">
        <v>14</v>
      </c>
      <c r="C13" s="10"/>
      <c r="D13" s="28">
        <v>1277113</v>
      </c>
      <c r="E13" s="11">
        <v>29360</v>
      </c>
      <c r="F13" s="12">
        <f>SUM(D13:E13)</f>
        <v>1306473</v>
      </c>
    </row>
    <row r="14" spans="1:6" ht="15.75" thickBot="1">
      <c r="A14" s="29"/>
      <c r="B14" s="30"/>
      <c r="C14" s="31"/>
      <c r="D14" s="32"/>
      <c r="E14" s="32"/>
      <c r="F14" s="33"/>
    </row>
    <row r="15" spans="1:6" ht="15.75" thickBot="1">
      <c r="A15" s="8">
        <v>35</v>
      </c>
      <c r="B15" s="10" t="s">
        <v>15</v>
      </c>
      <c r="C15" s="34"/>
      <c r="D15" s="35">
        <v>4231339</v>
      </c>
      <c r="E15" s="35">
        <f>SUM(E16:E18)</f>
        <v>1127494</v>
      </c>
      <c r="F15" s="35">
        <f>SUM(D15:E15)</f>
        <v>5358833</v>
      </c>
    </row>
    <row r="16" spans="1:6" ht="15">
      <c r="A16" s="13"/>
      <c r="B16" s="14"/>
      <c r="C16" s="15" t="s">
        <v>16</v>
      </c>
      <c r="D16" s="36">
        <v>1518340</v>
      </c>
      <c r="E16" s="17">
        <v>0</v>
      </c>
      <c r="F16" s="18">
        <f>SUM(D16:E16)</f>
        <v>1518340</v>
      </c>
    </row>
    <row r="17" spans="1:6" ht="15">
      <c r="A17" s="19"/>
      <c r="B17" s="20"/>
      <c r="C17" s="37" t="s">
        <v>17</v>
      </c>
      <c r="D17" s="38">
        <v>2455670</v>
      </c>
      <c r="E17" s="23">
        <v>0</v>
      </c>
      <c r="F17" s="18">
        <f>SUM(D17:E17)</f>
        <v>2455670</v>
      </c>
    </row>
    <row r="18" spans="1:6" ht="15">
      <c r="A18" s="19"/>
      <c r="B18" s="20"/>
      <c r="C18" s="37" t="s">
        <v>18</v>
      </c>
      <c r="D18" s="39">
        <v>257329</v>
      </c>
      <c r="E18" s="23">
        <v>1127494</v>
      </c>
      <c r="F18" s="18">
        <f>SUM(D18:E18)</f>
        <v>1384823</v>
      </c>
    </row>
    <row r="19" spans="1:6" ht="15.75" thickBot="1">
      <c r="A19" s="40"/>
      <c r="B19" s="41"/>
      <c r="C19" s="42"/>
      <c r="D19" s="43"/>
      <c r="E19" s="44"/>
      <c r="F19" s="45"/>
    </row>
    <row r="20" spans="1:6" ht="15.75" thickBot="1">
      <c r="A20" s="8">
        <v>38</v>
      </c>
      <c r="B20" s="27" t="s">
        <v>19</v>
      </c>
      <c r="C20" s="46"/>
      <c r="D20" s="35">
        <v>98973</v>
      </c>
      <c r="E20" s="35">
        <f>SUM(E21:E24)</f>
        <v>61</v>
      </c>
      <c r="F20" s="35">
        <f>SUM(D20:E20)</f>
        <v>99034</v>
      </c>
    </row>
    <row r="21" spans="1:6" ht="15">
      <c r="A21" s="154"/>
      <c r="B21" s="138"/>
      <c r="C21" s="47" t="s">
        <v>20</v>
      </c>
      <c r="D21" s="48">
        <v>2000</v>
      </c>
      <c r="E21" s="17">
        <v>0</v>
      </c>
      <c r="F21" s="18">
        <f>SUM(D21:E21)</f>
        <v>2000</v>
      </c>
    </row>
    <row r="22" spans="1:6" ht="15">
      <c r="A22" s="19"/>
      <c r="B22" s="20"/>
      <c r="C22" s="21" t="s">
        <v>21</v>
      </c>
      <c r="D22" s="38">
        <v>46000</v>
      </c>
      <c r="E22" s="23">
        <v>0</v>
      </c>
      <c r="F22" s="18">
        <f>SUM(D22:E22)</f>
        <v>46000</v>
      </c>
    </row>
    <row r="23" spans="1:6" ht="15">
      <c r="A23" s="19"/>
      <c r="B23" s="20"/>
      <c r="C23" s="21" t="s">
        <v>22</v>
      </c>
      <c r="D23" s="39">
        <v>17000</v>
      </c>
      <c r="E23" s="23">
        <v>0</v>
      </c>
      <c r="F23" s="18">
        <f>SUM(D23:E23)</f>
        <v>17000</v>
      </c>
    </row>
    <row r="24" spans="1:6" ht="15">
      <c r="A24" s="19"/>
      <c r="B24" s="49"/>
      <c r="C24" s="21" t="s">
        <v>23</v>
      </c>
      <c r="D24" s="39">
        <v>33973</v>
      </c>
      <c r="E24" s="23">
        <v>61</v>
      </c>
      <c r="F24" s="18">
        <f>SUM(D24:E24)</f>
        <v>34034</v>
      </c>
    </row>
    <row r="25" spans="1:6" ht="15.75" thickBot="1">
      <c r="A25" s="50"/>
      <c r="B25" s="51"/>
      <c r="C25" s="52"/>
      <c r="D25" s="53"/>
      <c r="E25" s="44"/>
      <c r="F25" s="45"/>
    </row>
    <row r="26" spans="1:6" ht="15.75" thickBot="1">
      <c r="A26" s="86" t="s">
        <v>149</v>
      </c>
      <c r="B26" s="87"/>
      <c r="C26" s="90"/>
      <c r="D26" s="89">
        <f>D27+D32</f>
        <v>12108634</v>
      </c>
      <c r="E26" s="89">
        <f>E27+E32</f>
        <v>1216271</v>
      </c>
      <c r="F26" s="89">
        <f>F27+F32</f>
        <v>13324905</v>
      </c>
    </row>
    <row r="27" spans="1:6" ht="15.75" thickBot="1">
      <c r="A27" s="8">
        <v>4</v>
      </c>
      <c r="B27" s="27" t="s">
        <v>24</v>
      </c>
      <c r="C27" s="46"/>
      <c r="D27" s="35">
        <f>SUM(D28:D30)</f>
        <v>1507485</v>
      </c>
      <c r="E27" s="35">
        <f>SUM(E28:E30)</f>
        <v>-14493</v>
      </c>
      <c r="F27" s="35">
        <f>SUM(F28:F30)</f>
        <v>1492992</v>
      </c>
    </row>
    <row r="28" spans="1:6" ht="29.25">
      <c r="A28" s="19"/>
      <c r="B28" s="49"/>
      <c r="C28" s="321" t="s">
        <v>25</v>
      </c>
      <c r="D28" s="55">
        <v>851004</v>
      </c>
      <c r="E28" s="17">
        <v>-13528</v>
      </c>
      <c r="F28" s="18">
        <f>SUM(D28:E28)</f>
        <v>837476</v>
      </c>
    </row>
    <row r="29" spans="1:6" ht="15">
      <c r="A29" s="19"/>
      <c r="B29" s="20"/>
      <c r="C29" s="56" t="s">
        <v>26</v>
      </c>
      <c r="D29" s="57">
        <v>640481</v>
      </c>
      <c r="E29" s="23">
        <v>-965</v>
      </c>
      <c r="F29" s="18">
        <f>SUM(D29:E29)</f>
        <v>639516</v>
      </c>
    </row>
    <row r="30" spans="1:6" ht="15">
      <c r="A30" s="19"/>
      <c r="B30" s="58"/>
      <c r="C30" s="54" t="s">
        <v>27</v>
      </c>
      <c r="D30" s="59">
        <v>16000</v>
      </c>
      <c r="E30" s="23">
        <v>0</v>
      </c>
      <c r="F30" s="18">
        <f>SUM(D30:E30)</f>
        <v>16000</v>
      </c>
    </row>
    <row r="31" spans="1:6" ht="15.75" thickBot="1">
      <c r="A31" s="40"/>
      <c r="B31" s="60"/>
      <c r="C31" s="61"/>
      <c r="D31" s="62"/>
      <c r="E31" s="44"/>
      <c r="F31" s="45"/>
    </row>
    <row r="32" spans="1:6" ht="15.75" thickBot="1">
      <c r="A32" s="8">
        <v>5</v>
      </c>
      <c r="B32" s="27" t="s">
        <v>28</v>
      </c>
      <c r="C32" s="46"/>
      <c r="D32" s="35">
        <f>SUM(D33:D35)</f>
        <v>10601149</v>
      </c>
      <c r="E32" s="35">
        <f>SUM(E33:E35)</f>
        <v>1230764</v>
      </c>
      <c r="F32" s="35">
        <f>SUM(F33:F35)</f>
        <v>11831913</v>
      </c>
    </row>
    <row r="33" spans="1:6" ht="15">
      <c r="A33" s="13"/>
      <c r="B33" s="14"/>
      <c r="C33" s="63" t="s">
        <v>29</v>
      </c>
      <c r="D33" s="55">
        <v>7307271</v>
      </c>
      <c r="E33" s="17">
        <v>7418</v>
      </c>
      <c r="F33" s="18">
        <f>SUM(D33:E33)</f>
        <v>7314689</v>
      </c>
    </row>
    <row r="34" spans="1:6" ht="15">
      <c r="A34" s="19"/>
      <c r="B34" s="20"/>
      <c r="C34" s="64" t="s">
        <v>30</v>
      </c>
      <c r="D34" s="57">
        <v>3269236</v>
      </c>
      <c r="E34" s="23">
        <v>1223346</v>
      </c>
      <c r="F34" s="18">
        <f>SUM(D34:E34)</f>
        <v>4492582</v>
      </c>
    </row>
    <row r="35" spans="1:6" ht="15.75" thickBot="1">
      <c r="A35" s="40"/>
      <c r="B35" s="65"/>
      <c r="C35" s="66" t="s">
        <v>31</v>
      </c>
      <c r="D35" s="62">
        <v>24642</v>
      </c>
      <c r="E35" s="44">
        <v>0</v>
      </c>
      <c r="F35" s="18">
        <f>SUM(D35:E35)</f>
        <v>24642</v>
      </c>
    </row>
    <row r="36" spans="1:6" ht="15.75" thickBot="1">
      <c r="A36" s="91" t="s">
        <v>32</v>
      </c>
      <c r="B36" s="92"/>
      <c r="C36" s="93"/>
      <c r="D36" s="94">
        <v>355916</v>
      </c>
      <c r="E36" s="94">
        <f>E7-E26</f>
        <v>-147043</v>
      </c>
      <c r="F36" s="94">
        <f>SUM(D36:E36)</f>
        <v>208873</v>
      </c>
    </row>
    <row r="37" spans="1:6" ht="15.75" thickBot="1">
      <c r="A37" s="29"/>
      <c r="B37" s="30"/>
      <c r="C37" s="67"/>
      <c r="D37" s="68"/>
      <c r="E37" s="32"/>
      <c r="F37" s="33"/>
    </row>
    <row r="38" spans="1:6" ht="15.75" thickBot="1">
      <c r="A38" s="91" t="s">
        <v>147</v>
      </c>
      <c r="B38" s="92"/>
      <c r="C38" s="104"/>
      <c r="D38" s="94">
        <f>SUM(D39:D45)</f>
        <v>-2302560</v>
      </c>
      <c r="E38" s="94">
        <f>SUM(E39:E45)</f>
        <v>180868</v>
      </c>
      <c r="F38" s="102">
        <f>SUM(F39:F45)</f>
        <v>-2121692</v>
      </c>
    </row>
    <row r="39" spans="1:6" ht="15">
      <c r="A39" s="13"/>
      <c r="B39" s="14"/>
      <c r="C39" s="15" t="s">
        <v>33</v>
      </c>
      <c r="D39" s="107">
        <v>2000</v>
      </c>
      <c r="E39" s="17">
        <v>0</v>
      </c>
      <c r="F39" s="18">
        <f>SUM(D39:E39)</f>
        <v>2000</v>
      </c>
    </row>
    <row r="40" spans="1:6" ht="15">
      <c r="A40" s="19"/>
      <c r="B40" s="20"/>
      <c r="C40" s="21" t="s">
        <v>34</v>
      </c>
      <c r="D40" s="38">
        <v>-4160341</v>
      </c>
      <c r="E40" s="23">
        <v>1274537</v>
      </c>
      <c r="F40" s="18">
        <f aca="true" t="shared" si="0" ref="F40:F45">SUM(D40:E40)</f>
        <v>-2885804</v>
      </c>
    </row>
    <row r="41" spans="1:6" ht="15">
      <c r="A41" s="19"/>
      <c r="B41" s="20"/>
      <c r="C41" s="21" t="s">
        <v>35</v>
      </c>
      <c r="D41" s="39">
        <v>2556872</v>
      </c>
      <c r="E41" s="23">
        <v>-1127494</v>
      </c>
      <c r="F41" s="18">
        <f t="shared" si="0"/>
        <v>1429378</v>
      </c>
    </row>
    <row r="42" spans="1:6" ht="15">
      <c r="A42" s="19"/>
      <c r="B42" s="20"/>
      <c r="C42" s="105" t="s">
        <v>36</v>
      </c>
      <c r="D42" s="38">
        <v>-640772</v>
      </c>
      <c r="E42" s="23">
        <v>33825</v>
      </c>
      <c r="F42" s="18">
        <f t="shared" si="0"/>
        <v>-606947</v>
      </c>
    </row>
    <row r="43" spans="1:6" ht="15">
      <c r="A43" s="19"/>
      <c r="B43" s="21"/>
      <c r="C43" s="106" t="s">
        <v>37</v>
      </c>
      <c r="D43" s="38">
        <v>681</v>
      </c>
      <c r="E43" s="23">
        <v>0</v>
      </c>
      <c r="F43" s="18">
        <f t="shared" si="0"/>
        <v>681</v>
      </c>
    </row>
    <row r="44" spans="1:6" ht="15">
      <c r="A44" s="19"/>
      <c r="B44" s="69"/>
      <c r="C44" s="21" t="s">
        <v>38</v>
      </c>
      <c r="D44" s="79">
        <v>3000</v>
      </c>
      <c r="E44" s="23">
        <v>0</v>
      </c>
      <c r="F44" s="103">
        <f t="shared" si="0"/>
        <v>3000</v>
      </c>
    </row>
    <row r="45" spans="1:6" ht="15.75" thickBot="1">
      <c r="A45" s="40"/>
      <c r="B45" s="139"/>
      <c r="C45" s="83" t="s">
        <v>39</v>
      </c>
      <c r="D45" s="140">
        <v>-64000</v>
      </c>
      <c r="E45" s="44">
        <v>0</v>
      </c>
      <c r="F45" s="45">
        <f t="shared" si="0"/>
        <v>-64000</v>
      </c>
    </row>
    <row r="46" spans="1:6" ht="15.75" thickBot="1">
      <c r="A46" s="86" t="s">
        <v>150</v>
      </c>
      <c r="B46" s="87"/>
      <c r="C46" s="88"/>
      <c r="D46" s="94">
        <f>D36+D38</f>
        <v>-1946644</v>
      </c>
      <c r="E46" s="95">
        <f>E36+E38</f>
        <v>33825</v>
      </c>
      <c r="F46" s="94">
        <f>F36+F38</f>
        <v>-1912819</v>
      </c>
    </row>
    <row r="47" spans="1:6" ht="15.75" thickBot="1">
      <c r="A47" s="70"/>
      <c r="B47" s="71"/>
      <c r="C47" s="72"/>
      <c r="D47" s="73"/>
      <c r="E47" s="74"/>
      <c r="F47" s="32"/>
    </row>
    <row r="48" spans="1:6" ht="15.75" thickBot="1">
      <c r="A48" s="96" t="s">
        <v>40</v>
      </c>
      <c r="B48" s="97"/>
      <c r="C48" s="98"/>
      <c r="D48" s="99">
        <f>SUM(D50:D52)</f>
        <v>487272</v>
      </c>
      <c r="E48" s="99">
        <f>SUM(E50:E52)</f>
        <v>-33825</v>
      </c>
      <c r="F48" s="100">
        <f>SUM(D48:E48)</f>
        <v>453447</v>
      </c>
    </row>
    <row r="49" spans="1:6" ht="15">
      <c r="A49" s="13"/>
      <c r="B49" s="75" t="s">
        <v>41</v>
      </c>
      <c r="C49" s="76"/>
      <c r="D49" s="77"/>
      <c r="E49" s="78"/>
      <c r="F49" s="17"/>
    </row>
    <row r="50" spans="1:6" ht="43.5">
      <c r="A50" s="19"/>
      <c r="B50" s="20"/>
      <c r="C50" s="322" t="s">
        <v>148</v>
      </c>
      <c r="D50" s="79">
        <v>630000</v>
      </c>
      <c r="E50" s="80">
        <v>-33825</v>
      </c>
      <c r="F50" s="23">
        <f>SUM(D50:E50)</f>
        <v>596175</v>
      </c>
    </row>
    <row r="51" spans="1:6" ht="15">
      <c r="A51" s="19"/>
      <c r="B51" s="20"/>
      <c r="C51" s="21"/>
      <c r="D51" s="79"/>
      <c r="E51" s="80"/>
      <c r="F51" s="23"/>
    </row>
    <row r="52" spans="1:12" ht="15.75" thickBot="1">
      <c r="A52" s="40"/>
      <c r="B52" s="82" t="s">
        <v>131</v>
      </c>
      <c r="C52" s="83"/>
      <c r="D52" s="84">
        <v>-142728</v>
      </c>
      <c r="E52" s="85">
        <v>0</v>
      </c>
      <c r="F52" s="44">
        <f>SUM(D52:E52)</f>
        <v>-142728</v>
      </c>
      <c r="L52" s="322"/>
    </row>
    <row r="53" spans="1:12" ht="37.5" customHeight="1" thickBot="1">
      <c r="A53" s="173"/>
      <c r="B53" s="172"/>
      <c r="C53" s="174" t="s">
        <v>42</v>
      </c>
      <c r="D53" s="368">
        <v>-1459372</v>
      </c>
      <c r="E53" s="175">
        <f>E46+E48</f>
        <v>0</v>
      </c>
      <c r="F53" s="101">
        <f>SUM(D53:E53)</f>
        <v>-1459372</v>
      </c>
      <c r="L53" s="81"/>
    </row>
  </sheetData>
  <sheetProtection/>
  <mergeCells count="1">
    <mergeCell ref="B6:C6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E6" sqref="E6"/>
    </sheetView>
  </sheetViews>
  <sheetFormatPr defaultColWidth="9.140625" defaultRowHeight="15"/>
  <cols>
    <col min="1" max="1" width="10.00390625" style="0" customWidth="1"/>
    <col min="2" max="2" width="56.00390625" style="0" customWidth="1"/>
    <col min="3" max="3" width="11.140625" style="0" customWidth="1"/>
    <col min="4" max="4" width="11.57421875" style="0" customWidth="1"/>
    <col min="5" max="5" width="12.140625" style="0" customWidth="1"/>
  </cols>
  <sheetData>
    <row r="1" spans="3:5" ht="15">
      <c r="C1" s="108" t="s">
        <v>43</v>
      </c>
      <c r="D1" s="109"/>
      <c r="E1" s="110"/>
    </row>
    <row r="2" spans="3:5" ht="15">
      <c r="C2" s="108" t="s">
        <v>1</v>
      </c>
      <c r="D2" s="109"/>
      <c r="E2" s="110"/>
    </row>
    <row r="3" spans="3:5" ht="15">
      <c r="C3" s="111" t="s">
        <v>2</v>
      </c>
      <c r="D3" s="109"/>
      <c r="E3" s="110"/>
    </row>
    <row r="4" spans="3:5" ht="15">
      <c r="C4" s="108" t="s">
        <v>170</v>
      </c>
      <c r="D4" s="109"/>
      <c r="E4" s="110"/>
    </row>
    <row r="5" spans="3:5" ht="15">
      <c r="C5" s="110"/>
      <c r="D5" s="112"/>
      <c r="E5" s="110"/>
    </row>
    <row r="6" spans="3:5" ht="15">
      <c r="C6" s="110"/>
      <c r="D6" s="112"/>
      <c r="E6" s="110"/>
    </row>
    <row r="7" spans="1:5" ht="15.75" thickBot="1">
      <c r="A7" s="113" t="s">
        <v>44</v>
      </c>
      <c r="B7" s="114"/>
      <c r="C7" s="115"/>
      <c r="D7" s="115"/>
      <c r="E7" s="115"/>
    </row>
    <row r="8" spans="1:5" ht="43.5" thickBot="1">
      <c r="A8" s="116" t="s">
        <v>4</v>
      </c>
      <c r="B8" s="117" t="s">
        <v>45</v>
      </c>
      <c r="C8" s="118" t="s">
        <v>46</v>
      </c>
      <c r="D8" s="118" t="s">
        <v>7</v>
      </c>
      <c r="E8" s="119" t="s">
        <v>8</v>
      </c>
    </row>
    <row r="9" spans="1:5" ht="15.75" thickBot="1">
      <c r="A9" s="141">
        <v>30</v>
      </c>
      <c r="B9" s="142" t="s">
        <v>10</v>
      </c>
      <c r="C9" s="155">
        <v>6857125</v>
      </c>
      <c r="D9" s="155">
        <f>D10</f>
        <v>-87687</v>
      </c>
      <c r="E9" s="156">
        <f>C9+D9</f>
        <v>6769438</v>
      </c>
    </row>
    <row r="10" spans="1:5" ht="15.75" thickBot="1">
      <c r="A10" s="120">
        <v>3000</v>
      </c>
      <c r="B10" s="121" t="s">
        <v>11</v>
      </c>
      <c r="C10" s="157">
        <v>6771625</v>
      </c>
      <c r="D10" s="158">
        <v>-87687</v>
      </c>
      <c r="E10" s="159">
        <f>SUM(C10:D10)</f>
        <v>6683938</v>
      </c>
    </row>
    <row r="11" spans="1:5" ht="15.75" thickBot="1">
      <c r="A11" s="141">
        <v>32</v>
      </c>
      <c r="B11" s="149" t="s">
        <v>14</v>
      </c>
      <c r="C11" s="162">
        <v>1277113</v>
      </c>
      <c r="D11" s="162">
        <f>SUM(D12:D17)</f>
        <v>29360</v>
      </c>
      <c r="E11" s="156">
        <f>C11+D11</f>
        <v>1306473</v>
      </c>
    </row>
    <row r="12" spans="1:5" ht="29.25">
      <c r="A12" s="148" t="s">
        <v>47</v>
      </c>
      <c r="B12" s="153" t="s">
        <v>48</v>
      </c>
      <c r="C12" s="163">
        <v>124500</v>
      </c>
      <c r="D12" s="163">
        <v>2200</v>
      </c>
      <c r="E12" s="164">
        <f aca="true" t="shared" si="0" ref="E12:E21">SUM(C12:D12)</f>
        <v>126700</v>
      </c>
    </row>
    <row r="13" spans="1:5" ht="15">
      <c r="A13" s="123" t="s">
        <v>47</v>
      </c>
      <c r="B13" s="124" t="s">
        <v>49</v>
      </c>
      <c r="C13" s="165">
        <v>2007</v>
      </c>
      <c r="D13" s="165">
        <v>6028</v>
      </c>
      <c r="E13" s="164">
        <f t="shared" si="0"/>
        <v>8035</v>
      </c>
    </row>
    <row r="14" spans="1:5" ht="15">
      <c r="A14" s="123" t="s">
        <v>50</v>
      </c>
      <c r="B14" s="124" t="s">
        <v>51</v>
      </c>
      <c r="C14" s="165">
        <v>25820</v>
      </c>
      <c r="D14" s="165">
        <v>6157</v>
      </c>
      <c r="E14" s="164">
        <f t="shared" si="0"/>
        <v>31977</v>
      </c>
    </row>
    <row r="15" spans="1:5" ht="15">
      <c r="A15" s="123" t="s">
        <v>52</v>
      </c>
      <c r="B15" s="124" t="s">
        <v>53</v>
      </c>
      <c r="C15" s="165">
        <v>24940</v>
      </c>
      <c r="D15" s="165">
        <v>4260</v>
      </c>
      <c r="E15" s="164">
        <f t="shared" si="0"/>
        <v>29200</v>
      </c>
    </row>
    <row r="16" spans="1:5" ht="15">
      <c r="A16" s="123" t="s">
        <v>54</v>
      </c>
      <c r="B16" s="124" t="s">
        <v>55</v>
      </c>
      <c r="C16" s="165">
        <v>9080</v>
      </c>
      <c r="D16" s="165">
        <v>573</v>
      </c>
      <c r="E16" s="164">
        <f t="shared" si="0"/>
        <v>9653</v>
      </c>
    </row>
    <row r="17" spans="1:5" ht="15.75" thickBot="1">
      <c r="A17" s="125" t="s">
        <v>56</v>
      </c>
      <c r="B17" s="126" t="s">
        <v>57</v>
      </c>
      <c r="C17" s="166">
        <v>109162</v>
      </c>
      <c r="D17" s="166">
        <v>10142</v>
      </c>
      <c r="E17" s="164">
        <f t="shared" si="0"/>
        <v>119304</v>
      </c>
    </row>
    <row r="18" spans="1:5" ht="15.75" thickBot="1">
      <c r="A18" s="176">
        <v>3500</v>
      </c>
      <c r="B18" s="143" t="s">
        <v>58</v>
      </c>
      <c r="C18" s="167">
        <v>257329</v>
      </c>
      <c r="D18" s="167">
        <f>D19</f>
        <v>1127494</v>
      </c>
      <c r="E18" s="168">
        <f t="shared" si="0"/>
        <v>1384823</v>
      </c>
    </row>
    <row r="19" spans="1:5" ht="37.5" customHeight="1" thickBot="1">
      <c r="A19" s="127">
        <v>3500</v>
      </c>
      <c r="B19" s="151" t="s">
        <v>145</v>
      </c>
      <c r="C19" s="160">
        <v>0</v>
      </c>
      <c r="D19" s="160">
        <v>1127494</v>
      </c>
      <c r="E19" s="161">
        <f t="shared" si="0"/>
        <v>1127494</v>
      </c>
    </row>
    <row r="20" spans="1:5" ht="15.75" thickBot="1">
      <c r="A20" s="91">
        <v>3825.388</v>
      </c>
      <c r="B20" s="145" t="s">
        <v>19</v>
      </c>
      <c r="C20" s="169">
        <v>98973</v>
      </c>
      <c r="D20" s="169">
        <f>D21</f>
        <v>61</v>
      </c>
      <c r="E20" s="156">
        <f t="shared" si="0"/>
        <v>99034</v>
      </c>
    </row>
    <row r="21" spans="1:5" ht="15.75" thickBot="1">
      <c r="A21" s="128">
        <v>3888</v>
      </c>
      <c r="B21" s="126" t="s">
        <v>59</v>
      </c>
      <c r="C21" s="160">
        <v>33973</v>
      </c>
      <c r="D21" s="160">
        <v>61</v>
      </c>
      <c r="E21" s="359">
        <f t="shared" si="0"/>
        <v>34034</v>
      </c>
    </row>
    <row r="22" spans="1:5" ht="15.75" thickBot="1">
      <c r="A22" s="146"/>
      <c r="B22" s="147" t="s">
        <v>60</v>
      </c>
      <c r="C22" s="170">
        <v>12464550</v>
      </c>
      <c r="D22" s="170">
        <f>D9+D11+D18+D20</f>
        <v>1069228</v>
      </c>
      <c r="E22" s="171">
        <f>C22+D22</f>
        <v>13533778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3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7.28125" style="0" customWidth="1"/>
    <col min="2" max="2" width="50.140625" style="0" customWidth="1"/>
    <col min="3" max="3" width="15.00390625" style="0" customWidth="1"/>
    <col min="4" max="4" width="12.00390625" style="0" customWidth="1"/>
    <col min="5" max="5" width="11.57421875" style="0" customWidth="1"/>
  </cols>
  <sheetData>
    <row r="1" spans="1:5" ht="15">
      <c r="A1" s="129"/>
      <c r="B1" s="130" t="s">
        <v>61</v>
      </c>
      <c r="C1" s="131" t="s">
        <v>62</v>
      </c>
      <c r="D1" s="115"/>
      <c r="E1" s="115"/>
    </row>
    <row r="2" spans="1:5" ht="15">
      <c r="A2" s="129"/>
      <c r="B2" s="130" t="s">
        <v>63</v>
      </c>
      <c r="C2" s="131" t="s">
        <v>64</v>
      </c>
      <c r="D2" s="115"/>
      <c r="E2" s="115"/>
    </row>
    <row r="3" spans="1:5" ht="15">
      <c r="A3" s="129"/>
      <c r="B3" s="130" t="s">
        <v>65</v>
      </c>
      <c r="C3" s="132" t="s">
        <v>146</v>
      </c>
      <c r="D3" s="115"/>
      <c r="E3" s="115"/>
    </row>
    <row r="4" spans="1:5" ht="15">
      <c r="A4" s="129"/>
      <c r="B4" s="130"/>
      <c r="C4" s="108" t="s">
        <v>170</v>
      </c>
      <c r="D4" s="115"/>
      <c r="E4" s="115"/>
    </row>
    <row r="5" spans="1:5" ht="15.75" thickBot="1">
      <c r="A5" s="113" t="s">
        <v>66</v>
      </c>
      <c r="B5" s="133"/>
      <c r="C5" s="115"/>
      <c r="D5" s="115"/>
      <c r="E5" s="115"/>
    </row>
    <row r="6" spans="1:5" ht="42.75">
      <c r="A6" s="178" t="s">
        <v>4</v>
      </c>
      <c r="B6" s="197" t="s">
        <v>67</v>
      </c>
      <c r="C6" s="218" t="s">
        <v>6</v>
      </c>
      <c r="D6" s="257" t="s">
        <v>7</v>
      </c>
      <c r="E6" s="236" t="s">
        <v>8</v>
      </c>
    </row>
    <row r="7" spans="1:5" ht="15.75" thickBot="1">
      <c r="A7" s="179" t="s">
        <v>68</v>
      </c>
      <c r="B7" s="198" t="s">
        <v>69</v>
      </c>
      <c r="C7" s="219">
        <v>1186590</v>
      </c>
      <c r="D7" s="258">
        <f>D8+D12+D15+D19</f>
        <v>-3306</v>
      </c>
      <c r="E7" s="237">
        <f>C7+D7</f>
        <v>1183284</v>
      </c>
    </row>
    <row r="8" spans="1:5" ht="15.75" thickBot="1">
      <c r="A8" s="180" t="s">
        <v>70</v>
      </c>
      <c r="B8" s="199" t="s">
        <v>71</v>
      </c>
      <c r="C8" s="220">
        <v>112148</v>
      </c>
      <c r="D8" s="259">
        <f>D10+D9</f>
        <v>1478</v>
      </c>
      <c r="E8" s="238">
        <f>C8+D8</f>
        <v>113626</v>
      </c>
    </row>
    <row r="9" spans="1:5" ht="15">
      <c r="A9" s="181" t="s">
        <v>72</v>
      </c>
      <c r="B9" s="200" t="s">
        <v>29</v>
      </c>
      <c r="C9" s="360">
        <v>108148</v>
      </c>
      <c r="D9" s="260">
        <v>2078</v>
      </c>
      <c r="E9" s="239">
        <f>SUM(C9:D9)</f>
        <v>110226</v>
      </c>
    </row>
    <row r="10" spans="1:5" ht="15">
      <c r="A10" s="182">
        <v>55</v>
      </c>
      <c r="B10" s="201" t="s">
        <v>30</v>
      </c>
      <c r="C10" s="221">
        <v>4000</v>
      </c>
      <c r="D10" s="261">
        <v>-600</v>
      </c>
      <c r="E10" s="240">
        <f>SUM(C10:D10)</f>
        <v>3400</v>
      </c>
    </row>
    <row r="11" spans="1:5" ht="15.75" thickBot="1">
      <c r="A11" s="183"/>
      <c r="B11" s="202"/>
      <c r="C11" s="222"/>
      <c r="D11" s="262"/>
      <c r="E11" s="241"/>
    </row>
    <row r="12" spans="1:5" ht="15.75" thickBot="1">
      <c r="A12" s="184" t="s">
        <v>73</v>
      </c>
      <c r="B12" s="203" t="s">
        <v>74</v>
      </c>
      <c r="C12" s="223">
        <v>893001</v>
      </c>
      <c r="D12" s="259">
        <f>D13</f>
        <v>-2206</v>
      </c>
      <c r="E12" s="242">
        <f>SUM(C12:D12)</f>
        <v>890795</v>
      </c>
    </row>
    <row r="13" spans="1:5" ht="15.75" thickBot="1">
      <c r="A13" s="148" t="s">
        <v>75</v>
      </c>
      <c r="B13" s="152" t="s">
        <v>76</v>
      </c>
      <c r="C13" s="224">
        <v>133611</v>
      </c>
      <c r="D13" s="260">
        <v>-2206</v>
      </c>
      <c r="E13" s="361">
        <f>SUM(C13:D13)</f>
        <v>131405</v>
      </c>
    </row>
    <row r="14" spans="1:5" ht="15.75" thickBot="1">
      <c r="A14" s="185"/>
      <c r="B14" s="204"/>
      <c r="C14" s="225"/>
      <c r="D14" s="263"/>
      <c r="E14" s="243"/>
    </row>
    <row r="15" spans="1:5" ht="15.75" thickBot="1">
      <c r="A15" s="180" t="s">
        <v>73</v>
      </c>
      <c r="B15" s="199" t="s">
        <v>77</v>
      </c>
      <c r="C15" s="226">
        <v>151370</v>
      </c>
      <c r="D15" s="264">
        <f>D16</f>
        <v>-2078</v>
      </c>
      <c r="E15" s="244">
        <f>SUM(C15:D15)</f>
        <v>149292</v>
      </c>
    </row>
    <row r="16" spans="1:5" ht="15">
      <c r="A16" s="181" t="s">
        <v>75</v>
      </c>
      <c r="B16" s="200" t="s">
        <v>30</v>
      </c>
      <c r="C16" s="227">
        <v>18676</v>
      </c>
      <c r="D16" s="265">
        <v>-2078</v>
      </c>
      <c r="E16" s="245">
        <f>SUM(C16:D16)</f>
        <v>16598</v>
      </c>
    </row>
    <row r="17" spans="1:5" ht="15">
      <c r="A17" s="182"/>
      <c r="B17" s="205"/>
      <c r="C17" s="228"/>
      <c r="D17" s="266"/>
      <c r="E17" s="246"/>
    </row>
    <row r="18" spans="1:5" ht="15">
      <c r="A18" s="186" t="s">
        <v>78</v>
      </c>
      <c r="B18" s="205" t="s">
        <v>79</v>
      </c>
      <c r="C18" s="228"/>
      <c r="D18" s="266"/>
      <c r="E18" s="246"/>
    </row>
    <row r="19" spans="1:5" ht="15">
      <c r="A19" s="182" t="s">
        <v>80</v>
      </c>
      <c r="B19" s="206" t="s">
        <v>81</v>
      </c>
      <c r="C19" s="362">
        <v>2713</v>
      </c>
      <c r="D19" s="319">
        <v>-500</v>
      </c>
      <c r="E19" s="320">
        <f>SUM(C19:D19)</f>
        <v>2213</v>
      </c>
    </row>
    <row r="20" spans="1:5" ht="15.75" thickBot="1">
      <c r="A20" s="187"/>
      <c r="B20" s="207"/>
      <c r="C20" s="229"/>
      <c r="D20" s="267"/>
      <c r="E20" s="247"/>
    </row>
    <row r="21" spans="1:5" ht="15.75" thickBot="1">
      <c r="A21" s="323" t="s">
        <v>82</v>
      </c>
      <c r="B21" s="208" t="s">
        <v>83</v>
      </c>
      <c r="C21" s="230">
        <v>163957</v>
      </c>
      <c r="D21" s="268">
        <f>D23+D26+D29</f>
        <v>1255840</v>
      </c>
      <c r="E21" s="248">
        <f>SUM(C21:D21)</f>
        <v>1419797</v>
      </c>
    </row>
    <row r="22" spans="1:5" ht="15">
      <c r="A22" s="188" t="s">
        <v>84</v>
      </c>
      <c r="B22" s="209" t="s">
        <v>85</v>
      </c>
      <c r="C22" s="231"/>
      <c r="D22" s="269"/>
      <c r="E22" s="249"/>
    </row>
    <row r="23" spans="1:5" ht="15">
      <c r="A23" s="182">
        <v>55</v>
      </c>
      <c r="B23" s="201" t="s">
        <v>30</v>
      </c>
      <c r="C23" s="324">
        <v>67282</v>
      </c>
      <c r="D23" s="270">
        <v>4662</v>
      </c>
      <c r="E23" s="250">
        <f>SUM(C23:D23)</f>
        <v>71944</v>
      </c>
    </row>
    <row r="24" spans="1:5" ht="15">
      <c r="A24" s="182"/>
      <c r="B24" s="201"/>
      <c r="C24" s="232"/>
      <c r="D24" s="271"/>
      <c r="E24" s="251"/>
    </row>
    <row r="25" spans="1:5" ht="15">
      <c r="A25" s="186" t="s">
        <v>84</v>
      </c>
      <c r="B25" s="210" t="s">
        <v>86</v>
      </c>
      <c r="C25" s="232"/>
      <c r="D25" s="271"/>
      <c r="E25" s="251"/>
    </row>
    <row r="26" spans="1:5" ht="15">
      <c r="A26" s="182">
        <v>55</v>
      </c>
      <c r="B26" s="201" t="s">
        <v>30</v>
      </c>
      <c r="C26" s="324">
        <v>0</v>
      </c>
      <c r="D26" s="270">
        <v>1253378</v>
      </c>
      <c r="E26" s="250">
        <f>SUM(C26:D26)</f>
        <v>1253378</v>
      </c>
    </row>
    <row r="27" spans="1:5" ht="15">
      <c r="A27" s="182"/>
      <c r="B27" s="201"/>
      <c r="C27" s="232"/>
      <c r="D27" s="270"/>
      <c r="E27" s="250"/>
    </row>
    <row r="28" spans="1:5" ht="15">
      <c r="A28" s="186" t="s">
        <v>87</v>
      </c>
      <c r="B28" s="210" t="s">
        <v>88</v>
      </c>
      <c r="C28" s="232"/>
      <c r="D28" s="270"/>
      <c r="E28" s="250"/>
    </row>
    <row r="29" spans="1:5" ht="15.75" thickBot="1">
      <c r="A29" s="183">
        <v>55</v>
      </c>
      <c r="B29" s="202" t="s">
        <v>30</v>
      </c>
      <c r="C29" s="331">
        <v>4350</v>
      </c>
      <c r="D29" s="272">
        <v>-2200</v>
      </c>
      <c r="E29" s="252">
        <f>SUM(C29:D29)</f>
        <v>2150</v>
      </c>
    </row>
    <row r="30" spans="1:5" ht="15.75" thickBot="1">
      <c r="A30" s="189" t="s">
        <v>89</v>
      </c>
      <c r="B30" s="208" t="s">
        <v>90</v>
      </c>
      <c r="C30" s="233">
        <v>489983</v>
      </c>
      <c r="D30" s="144">
        <f>D33+D36+D39+D42</f>
        <v>5247</v>
      </c>
      <c r="E30" s="150">
        <f>SUM(C30:D30)</f>
        <v>495230</v>
      </c>
    </row>
    <row r="31" spans="1:5" ht="15">
      <c r="A31" s="190"/>
      <c r="B31" s="211"/>
      <c r="C31" s="351"/>
      <c r="D31" s="273"/>
      <c r="E31" s="253"/>
    </row>
    <row r="32" spans="1:5" ht="30">
      <c r="A32" s="186" t="s">
        <v>91</v>
      </c>
      <c r="B32" s="212" t="s">
        <v>92</v>
      </c>
      <c r="C32" s="324"/>
      <c r="D32" s="270"/>
      <c r="E32" s="250"/>
    </row>
    <row r="33" spans="1:5" ht="15">
      <c r="A33" s="182" t="s">
        <v>80</v>
      </c>
      <c r="B33" s="201" t="s">
        <v>81</v>
      </c>
      <c r="C33" s="324">
        <v>1500</v>
      </c>
      <c r="D33" s="270">
        <v>-465</v>
      </c>
      <c r="E33" s="250">
        <f>SUM(C33:D33)</f>
        <v>1035</v>
      </c>
    </row>
    <row r="34" spans="1:5" ht="15">
      <c r="A34" s="182"/>
      <c r="B34" s="201"/>
      <c r="C34" s="324"/>
      <c r="D34" s="270"/>
      <c r="E34" s="250"/>
    </row>
    <row r="35" spans="1:5" ht="15">
      <c r="A35" s="186" t="s">
        <v>93</v>
      </c>
      <c r="B35" s="210" t="s">
        <v>94</v>
      </c>
      <c r="C35" s="324"/>
      <c r="D35" s="270"/>
      <c r="E35" s="250"/>
    </row>
    <row r="36" spans="1:5" ht="15">
      <c r="A36" s="182" t="s">
        <v>75</v>
      </c>
      <c r="B36" s="201" t="s">
        <v>30</v>
      </c>
      <c r="C36" s="324">
        <v>137650</v>
      </c>
      <c r="D36" s="270">
        <v>-2462</v>
      </c>
      <c r="E36" s="250">
        <f>SUM(C36:D36)</f>
        <v>135188</v>
      </c>
    </row>
    <row r="37" spans="1:5" ht="15">
      <c r="A37" s="182"/>
      <c r="B37" s="201"/>
      <c r="C37" s="234"/>
      <c r="D37" s="270"/>
      <c r="E37" s="250"/>
    </row>
    <row r="38" spans="1:5" ht="15">
      <c r="A38" s="186" t="s">
        <v>95</v>
      </c>
      <c r="B38" s="213" t="s">
        <v>96</v>
      </c>
      <c r="C38" s="234"/>
      <c r="D38" s="270"/>
      <c r="E38" s="250"/>
    </row>
    <row r="39" spans="1:5" ht="15">
      <c r="A39" s="182" t="s">
        <v>75</v>
      </c>
      <c r="B39" s="201" t="s">
        <v>30</v>
      </c>
      <c r="C39" s="324">
        <v>8620</v>
      </c>
      <c r="D39" s="270">
        <v>8427</v>
      </c>
      <c r="E39" s="250">
        <f>SUM(C39:D39)</f>
        <v>17047</v>
      </c>
    </row>
    <row r="40" spans="1:5" ht="15">
      <c r="A40" s="182"/>
      <c r="B40" s="201"/>
      <c r="C40" s="324"/>
      <c r="D40" s="270"/>
      <c r="E40" s="250"/>
    </row>
    <row r="41" spans="1:5" ht="15">
      <c r="A41" s="186" t="s">
        <v>95</v>
      </c>
      <c r="B41" s="210" t="s">
        <v>97</v>
      </c>
      <c r="C41" s="324"/>
      <c r="D41" s="270"/>
      <c r="E41" s="250"/>
    </row>
    <row r="42" spans="1:5" ht="15.75" thickBot="1">
      <c r="A42" s="183" t="s">
        <v>75</v>
      </c>
      <c r="B42" s="202" t="s">
        <v>30</v>
      </c>
      <c r="C42" s="331">
        <v>253</v>
      </c>
      <c r="D42" s="272">
        <v>-253</v>
      </c>
      <c r="E42" s="252">
        <f>SUM(C42:D42)</f>
        <v>0</v>
      </c>
    </row>
    <row r="43" spans="1:5" ht="15.75" thickBot="1">
      <c r="A43" s="191" t="s">
        <v>98</v>
      </c>
      <c r="B43" s="214" t="s">
        <v>99</v>
      </c>
      <c r="C43" s="365">
        <v>2413853</v>
      </c>
      <c r="D43" s="144">
        <f>D44+D47+D50+D53+D57+D60+D63+D66+D69+D73+D75</f>
        <v>-27028</v>
      </c>
      <c r="E43" s="256">
        <f>SUM(C43:D43)</f>
        <v>2386825</v>
      </c>
    </row>
    <row r="44" spans="1:5" ht="15.75" thickBot="1">
      <c r="A44" s="180" t="s">
        <v>100</v>
      </c>
      <c r="B44" s="199" t="s">
        <v>151</v>
      </c>
      <c r="C44" s="332">
        <v>491420</v>
      </c>
      <c r="D44" s="274">
        <f>D45</f>
        <v>-26541</v>
      </c>
      <c r="E44" s="254">
        <f>SUM(C44:D44)</f>
        <v>464879</v>
      </c>
    </row>
    <row r="45" spans="1:5" ht="15">
      <c r="A45" s="181">
        <v>55</v>
      </c>
      <c r="B45" s="200" t="s">
        <v>30</v>
      </c>
      <c r="C45" s="351">
        <v>249088</v>
      </c>
      <c r="D45" s="273">
        <v>-26541</v>
      </c>
      <c r="E45" s="253">
        <f>SUM(C45:D45)</f>
        <v>222547</v>
      </c>
    </row>
    <row r="46" spans="1:5" ht="15.75" thickBot="1">
      <c r="A46" s="187"/>
      <c r="B46" s="207"/>
      <c r="C46" s="331"/>
      <c r="D46" s="272"/>
      <c r="E46" s="252"/>
    </row>
    <row r="47" spans="1:5" ht="15.75" thickBot="1">
      <c r="A47" s="180" t="s">
        <v>101</v>
      </c>
      <c r="B47" s="199" t="s">
        <v>102</v>
      </c>
      <c r="C47" s="235">
        <v>414876</v>
      </c>
      <c r="D47" s="274">
        <f>D48</f>
        <v>-1000</v>
      </c>
      <c r="E47" s="254">
        <f>SUM(C47:D47)</f>
        <v>413876</v>
      </c>
    </row>
    <row r="48" spans="1:5" ht="15">
      <c r="A48" s="181">
        <v>55</v>
      </c>
      <c r="B48" s="200" t="s">
        <v>30</v>
      </c>
      <c r="C48" s="351">
        <v>46653</v>
      </c>
      <c r="D48" s="273">
        <v>-1000</v>
      </c>
      <c r="E48" s="253">
        <f>SUM(C48:D48)</f>
        <v>45653</v>
      </c>
    </row>
    <row r="49" spans="1:5" ht="15.75" thickBot="1">
      <c r="A49" s="187"/>
      <c r="B49" s="207"/>
      <c r="C49" s="331"/>
      <c r="D49" s="272"/>
      <c r="E49" s="252"/>
    </row>
    <row r="50" spans="1:5" ht="15.75" thickBot="1">
      <c r="A50" s="180" t="s">
        <v>103</v>
      </c>
      <c r="B50" s="199" t="s">
        <v>104</v>
      </c>
      <c r="C50" s="332">
        <v>349403</v>
      </c>
      <c r="D50" s="274">
        <f>D51</f>
        <v>1650</v>
      </c>
      <c r="E50" s="254">
        <f>SUM(C50:D50)</f>
        <v>351053</v>
      </c>
    </row>
    <row r="51" spans="1:5" ht="15">
      <c r="A51" s="181">
        <v>55</v>
      </c>
      <c r="B51" s="200" t="s">
        <v>30</v>
      </c>
      <c r="C51" s="351">
        <v>108899</v>
      </c>
      <c r="D51" s="273">
        <v>1650</v>
      </c>
      <c r="E51" s="253">
        <f>SUM(C51:D51)</f>
        <v>110549</v>
      </c>
    </row>
    <row r="52" spans="1:5" ht="15.75" thickBot="1">
      <c r="A52" s="187"/>
      <c r="B52" s="207"/>
      <c r="C52" s="331"/>
      <c r="D52" s="272"/>
      <c r="E52" s="252"/>
    </row>
    <row r="53" spans="1:5" ht="30.75" thickBot="1">
      <c r="A53" s="346" t="s">
        <v>105</v>
      </c>
      <c r="B53" s="357" t="s">
        <v>106</v>
      </c>
      <c r="C53" s="274">
        <v>55128</v>
      </c>
      <c r="D53" s="332">
        <f>D55</f>
        <v>-900</v>
      </c>
      <c r="E53" s="274">
        <f>SUM(C53:D53)</f>
        <v>54228</v>
      </c>
    </row>
    <row r="54" spans="1:5" ht="15">
      <c r="A54" s="354"/>
      <c r="B54" s="328" t="s">
        <v>154</v>
      </c>
      <c r="C54" s="356"/>
      <c r="D54" s="355"/>
      <c r="E54" s="356"/>
    </row>
    <row r="55" spans="1:5" ht="15">
      <c r="A55" s="336">
        <v>55</v>
      </c>
      <c r="B55" s="334" t="s">
        <v>30</v>
      </c>
      <c r="C55" s="270">
        <v>12161</v>
      </c>
      <c r="D55" s="324">
        <v>-900</v>
      </c>
      <c r="E55" s="270">
        <f>SUM(C55:D55)</f>
        <v>11261</v>
      </c>
    </row>
    <row r="56" spans="1:5" ht="15.75" thickBot="1">
      <c r="A56" s="369"/>
      <c r="B56" s="370"/>
      <c r="C56" s="272"/>
      <c r="D56" s="331"/>
      <c r="E56" s="272"/>
    </row>
    <row r="57" spans="1:5" ht="15.75" thickBot="1">
      <c r="A57" s="346" t="s">
        <v>105</v>
      </c>
      <c r="B57" s="348" t="s">
        <v>167</v>
      </c>
      <c r="C57" s="371">
        <v>9266</v>
      </c>
      <c r="D57" s="372">
        <f>D58</f>
        <v>411</v>
      </c>
      <c r="E57" s="371">
        <f>SUM(C57:D57)</f>
        <v>9677</v>
      </c>
    </row>
    <row r="58" spans="1:5" ht="15">
      <c r="A58" s="347" t="s">
        <v>80</v>
      </c>
      <c r="B58" s="328" t="s">
        <v>81</v>
      </c>
      <c r="C58" s="373">
        <v>4148</v>
      </c>
      <c r="D58" s="374">
        <v>411</v>
      </c>
      <c r="E58" s="373">
        <f>SUM(C58:D58)</f>
        <v>4559</v>
      </c>
    </row>
    <row r="59" spans="1:5" ht="15.75" thickBot="1">
      <c r="A59" s="337"/>
      <c r="B59" s="335"/>
      <c r="C59" s="272"/>
      <c r="D59" s="331"/>
      <c r="E59" s="272"/>
    </row>
    <row r="60" spans="1:5" ht="15.75" thickBot="1">
      <c r="A60" s="180" t="s">
        <v>107</v>
      </c>
      <c r="B60" s="329" t="s">
        <v>152</v>
      </c>
      <c r="C60" s="274">
        <v>266477</v>
      </c>
      <c r="D60" s="332">
        <f>D61</f>
        <v>-1937</v>
      </c>
      <c r="E60" s="274">
        <f>SUM(C60:D60)</f>
        <v>264540</v>
      </c>
    </row>
    <row r="61" spans="1:5" ht="15">
      <c r="A61" s="181">
        <v>55</v>
      </c>
      <c r="B61" s="200" t="s">
        <v>30</v>
      </c>
      <c r="C61" s="351">
        <v>94116</v>
      </c>
      <c r="D61" s="273">
        <v>-1937</v>
      </c>
      <c r="E61" s="253">
        <f>SUM(C61:D61)</f>
        <v>92179</v>
      </c>
    </row>
    <row r="62" spans="1:5" ht="15.75" thickBot="1">
      <c r="A62" s="187"/>
      <c r="B62" s="207"/>
      <c r="C62" s="331"/>
      <c r="D62" s="272"/>
      <c r="E62" s="252"/>
    </row>
    <row r="63" spans="1:5" ht="15.75" thickBot="1">
      <c r="A63" s="180" t="s">
        <v>108</v>
      </c>
      <c r="B63" s="199" t="s">
        <v>153</v>
      </c>
      <c r="C63" s="332">
        <v>364549</v>
      </c>
      <c r="D63" s="274">
        <f>D64</f>
        <v>2060</v>
      </c>
      <c r="E63" s="254">
        <f>SUM(C63:D63)</f>
        <v>366609</v>
      </c>
    </row>
    <row r="64" spans="1:5" ht="15">
      <c r="A64" s="181">
        <v>55</v>
      </c>
      <c r="B64" s="200" t="s">
        <v>30</v>
      </c>
      <c r="C64" s="351">
        <v>133470</v>
      </c>
      <c r="D64" s="273">
        <v>2060</v>
      </c>
      <c r="E64" s="253">
        <f>SUM(C64:D64)</f>
        <v>135530</v>
      </c>
    </row>
    <row r="65" spans="1:5" ht="15.75" thickBot="1">
      <c r="A65" s="187"/>
      <c r="B65" s="207"/>
      <c r="C65" s="331"/>
      <c r="D65" s="272"/>
      <c r="E65" s="252"/>
    </row>
    <row r="66" spans="1:5" ht="15.75" thickBot="1">
      <c r="A66" s="180" t="s">
        <v>109</v>
      </c>
      <c r="B66" s="199" t="s">
        <v>155</v>
      </c>
      <c r="C66" s="332">
        <v>80373</v>
      </c>
      <c r="D66" s="274">
        <f>D67</f>
        <v>-198</v>
      </c>
      <c r="E66" s="254">
        <f>SUM(C66:D66)</f>
        <v>80175</v>
      </c>
    </row>
    <row r="67" spans="1:5" ht="15">
      <c r="A67" s="181">
        <v>55</v>
      </c>
      <c r="B67" s="200" t="s">
        <v>30</v>
      </c>
      <c r="C67" s="351">
        <v>31519</v>
      </c>
      <c r="D67" s="273">
        <v>-198</v>
      </c>
      <c r="E67" s="253">
        <f>SUM(C67:D67)</f>
        <v>31321</v>
      </c>
    </row>
    <row r="68" spans="1:5" ht="15.75" thickBot="1">
      <c r="A68" s="375"/>
      <c r="B68" s="376"/>
      <c r="C68" s="377"/>
      <c r="D68" s="378"/>
      <c r="E68" s="379"/>
    </row>
    <row r="69" spans="1:5" ht="15.75" thickBot="1">
      <c r="A69" s="346" t="s">
        <v>168</v>
      </c>
      <c r="B69" s="348" t="s">
        <v>169</v>
      </c>
      <c r="C69" s="371">
        <v>56727</v>
      </c>
      <c r="D69" s="372">
        <f>D70</f>
        <v>-411</v>
      </c>
      <c r="E69" s="371">
        <f>SUM(C69:D69)</f>
        <v>56316</v>
      </c>
    </row>
    <row r="70" spans="1:5" ht="15">
      <c r="A70" s="347" t="s">
        <v>80</v>
      </c>
      <c r="B70" s="328" t="s">
        <v>81</v>
      </c>
      <c r="C70" s="380">
        <v>21777</v>
      </c>
      <c r="D70" s="381">
        <v>-411</v>
      </c>
      <c r="E70" s="380">
        <f>SUM(C70:D70)</f>
        <v>21366</v>
      </c>
    </row>
    <row r="71" spans="1:5" ht="15.75" thickBot="1">
      <c r="A71" s="187"/>
      <c r="B71" s="207"/>
      <c r="C71" s="331"/>
      <c r="D71" s="272"/>
      <c r="E71" s="252"/>
    </row>
    <row r="72" spans="1:5" ht="15.75" thickBot="1">
      <c r="A72" s="180" t="s">
        <v>110</v>
      </c>
      <c r="B72" s="366" t="s">
        <v>111</v>
      </c>
      <c r="C72" s="332">
        <v>1970</v>
      </c>
      <c r="D72" s="274">
        <f>D73</f>
        <v>68</v>
      </c>
      <c r="E72" s="254">
        <f>SUM(C72:D72)</f>
        <v>2038</v>
      </c>
    </row>
    <row r="73" spans="1:5" ht="15">
      <c r="A73" s="181" t="s">
        <v>75</v>
      </c>
      <c r="B73" s="200" t="s">
        <v>30</v>
      </c>
      <c r="C73" s="351">
        <v>126</v>
      </c>
      <c r="D73" s="273">
        <v>68</v>
      </c>
      <c r="E73" s="253">
        <f>SUM(C73:D73)</f>
        <v>194</v>
      </c>
    </row>
    <row r="74" spans="1:5" ht="15.75" thickBot="1">
      <c r="A74" s="187"/>
      <c r="B74" s="207"/>
      <c r="C74" s="331"/>
      <c r="D74" s="272"/>
      <c r="E74" s="252"/>
    </row>
    <row r="75" spans="1:5" ht="15.75" thickBot="1">
      <c r="A75" s="180" t="s">
        <v>112</v>
      </c>
      <c r="B75" s="199" t="s">
        <v>113</v>
      </c>
      <c r="C75" s="332">
        <v>78543</v>
      </c>
      <c r="D75" s="274">
        <f>D76</f>
        <v>-230</v>
      </c>
      <c r="E75" s="254">
        <f>SUM(C75:D75)</f>
        <v>78313</v>
      </c>
    </row>
    <row r="76" spans="1:5" ht="15">
      <c r="A76" s="181">
        <v>55</v>
      </c>
      <c r="B76" s="200" t="s">
        <v>30</v>
      </c>
      <c r="C76" s="351">
        <v>34528</v>
      </c>
      <c r="D76" s="273">
        <v>-230</v>
      </c>
      <c r="E76" s="253">
        <f>SUM(C76:D76)</f>
        <v>34298</v>
      </c>
    </row>
    <row r="77" spans="1:5" ht="15.75" thickBot="1">
      <c r="A77" s="187"/>
      <c r="B77" s="207"/>
      <c r="C77" s="331"/>
      <c r="D77" s="272"/>
      <c r="E77" s="252"/>
    </row>
    <row r="78" spans="1:5" ht="15.75" thickBot="1">
      <c r="A78" s="189" t="s">
        <v>114</v>
      </c>
      <c r="B78" s="208" t="s">
        <v>115</v>
      </c>
      <c r="C78" s="233">
        <v>5921250</v>
      </c>
      <c r="D78" s="144">
        <f>D79+D83+D88+D93+D98+D103+D107+D113+D119</f>
        <v>-1573</v>
      </c>
      <c r="E78" s="150">
        <f>SUM(C78:D78)</f>
        <v>5919677</v>
      </c>
    </row>
    <row r="79" spans="1:5" ht="15.75" thickBot="1">
      <c r="A79" s="180" t="s">
        <v>116</v>
      </c>
      <c r="B79" s="199" t="s">
        <v>156</v>
      </c>
      <c r="C79" s="332">
        <v>254026</v>
      </c>
      <c r="D79" s="274">
        <f>D81</f>
        <v>15394</v>
      </c>
      <c r="E79" s="254">
        <f>SUM(C79:D79)</f>
        <v>269420</v>
      </c>
    </row>
    <row r="80" spans="1:5" ht="15">
      <c r="A80" s="338">
        <v>55</v>
      </c>
      <c r="B80" s="339" t="s">
        <v>30</v>
      </c>
      <c r="C80" s="363"/>
      <c r="D80" s="340"/>
      <c r="E80" s="341"/>
    </row>
    <row r="81" spans="1:5" ht="15">
      <c r="A81" s="182"/>
      <c r="B81" s="345" t="s">
        <v>164</v>
      </c>
      <c r="C81" s="324">
        <v>52601</v>
      </c>
      <c r="D81" s="273">
        <v>15394</v>
      </c>
      <c r="E81" s="250">
        <f>SUM(C81:D81)</f>
        <v>67995</v>
      </c>
    </row>
    <row r="82" spans="1:5" ht="15.75" thickBot="1">
      <c r="A82" s="187"/>
      <c r="B82" s="207"/>
      <c r="C82" s="331"/>
      <c r="D82" s="272"/>
      <c r="E82" s="252"/>
    </row>
    <row r="83" spans="1:5" ht="15.75" thickBot="1">
      <c r="A83" s="193" t="s">
        <v>116</v>
      </c>
      <c r="B83" s="216" t="s">
        <v>157</v>
      </c>
      <c r="C83" s="364">
        <v>576830</v>
      </c>
      <c r="D83" s="275">
        <f>SUM(D85:D86)</f>
        <v>-3099</v>
      </c>
      <c r="E83" s="255">
        <f>SUM(C83:D83)</f>
        <v>573731</v>
      </c>
    </row>
    <row r="84" spans="1:5" ht="15">
      <c r="A84" s="181">
        <v>55</v>
      </c>
      <c r="B84" s="200" t="s">
        <v>30</v>
      </c>
      <c r="C84" s="351"/>
      <c r="D84" s="273"/>
      <c r="E84" s="253"/>
    </row>
    <row r="85" spans="1:5" ht="15">
      <c r="A85" s="182"/>
      <c r="B85" s="345" t="s">
        <v>164</v>
      </c>
      <c r="C85" s="324">
        <v>110438</v>
      </c>
      <c r="D85" s="270">
        <v>-3152</v>
      </c>
      <c r="E85" s="250">
        <f>SUM(C85:D85)</f>
        <v>107286</v>
      </c>
    </row>
    <row r="86" spans="1:5" ht="15">
      <c r="A86" s="182"/>
      <c r="B86" s="345" t="s">
        <v>165</v>
      </c>
      <c r="C86" s="324">
        <v>950</v>
      </c>
      <c r="D86" s="270">
        <v>53</v>
      </c>
      <c r="E86" s="250">
        <f>SUM(C86:D86)</f>
        <v>1003</v>
      </c>
    </row>
    <row r="87" spans="1:5" ht="15.75" thickBot="1">
      <c r="A87" s="342"/>
      <c r="B87" s="337"/>
      <c r="C87" s="352"/>
      <c r="D87" s="343"/>
      <c r="E87" s="344"/>
    </row>
    <row r="88" spans="1:5" ht="15.75" thickBot="1">
      <c r="A88" s="346" t="s">
        <v>116</v>
      </c>
      <c r="B88" s="348" t="s">
        <v>158</v>
      </c>
      <c r="C88" s="274">
        <v>632009</v>
      </c>
      <c r="D88" s="332">
        <f>D90+D91</f>
        <v>-3839</v>
      </c>
      <c r="E88" s="274">
        <f>SUM(C88:D88)</f>
        <v>628170</v>
      </c>
    </row>
    <row r="89" spans="1:5" ht="15">
      <c r="A89" s="347">
        <v>55</v>
      </c>
      <c r="B89" s="328" t="s">
        <v>30</v>
      </c>
      <c r="C89" s="273"/>
      <c r="D89" s="351"/>
      <c r="E89" s="273"/>
    </row>
    <row r="90" spans="1:5" ht="15">
      <c r="A90" s="336"/>
      <c r="B90" s="349" t="s">
        <v>164</v>
      </c>
      <c r="C90" s="270">
        <v>138984</v>
      </c>
      <c r="D90" s="324">
        <v>-3844</v>
      </c>
      <c r="E90" s="270">
        <f>SUM(C90:D90)</f>
        <v>135140</v>
      </c>
    </row>
    <row r="91" spans="1:5" ht="15">
      <c r="A91" s="336"/>
      <c r="B91" s="349" t="s">
        <v>165</v>
      </c>
      <c r="C91" s="270">
        <v>1200</v>
      </c>
      <c r="D91" s="324">
        <v>5</v>
      </c>
      <c r="E91" s="270">
        <f>SUM(C91:D91)</f>
        <v>1205</v>
      </c>
    </row>
    <row r="92" spans="1:5" ht="15.75" thickBot="1">
      <c r="A92" s="207"/>
      <c r="B92" s="335"/>
      <c r="C92" s="272"/>
      <c r="D92" s="331"/>
      <c r="E92" s="272"/>
    </row>
    <row r="93" spans="1:5" ht="15.75" thickBot="1">
      <c r="A93" s="346" t="s">
        <v>116</v>
      </c>
      <c r="B93" s="348" t="s">
        <v>159</v>
      </c>
      <c r="C93" s="274">
        <v>277458</v>
      </c>
      <c r="D93" s="332">
        <f>D95+D96</f>
        <v>-2060</v>
      </c>
      <c r="E93" s="274">
        <f>SUM(C93:D93)</f>
        <v>275398</v>
      </c>
    </row>
    <row r="94" spans="1:5" ht="15">
      <c r="A94" s="347">
        <v>55</v>
      </c>
      <c r="B94" s="328" t="s">
        <v>30</v>
      </c>
      <c r="C94" s="273"/>
      <c r="D94" s="351"/>
      <c r="E94" s="273"/>
    </row>
    <row r="95" spans="1:5" ht="15">
      <c r="A95" s="336"/>
      <c r="B95" s="349" t="s">
        <v>164</v>
      </c>
      <c r="C95" s="270">
        <v>70244</v>
      </c>
      <c r="D95" s="324">
        <v>-2014</v>
      </c>
      <c r="E95" s="270">
        <f>SUM(C95:D95)</f>
        <v>68230</v>
      </c>
    </row>
    <row r="96" spans="1:5" ht="15">
      <c r="A96" s="336"/>
      <c r="B96" s="349" t="s">
        <v>165</v>
      </c>
      <c r="C96" s="270">
        <v>387</v>
      </c>
      <c r="D96" s="324">
        <v>-46</v>
      </c>
      <c r="E96" s="270">
        <f>SUM(C96:D96)</f>
        <v>341</v>
      </c>
    </row>
    <row r="97" spans="1:5" ht="15.75" thickBot="1">
      <c r="A97" s="207"/>
      <c r="B97" s="335"/>
      <c r="C97" s="272"/>
      <c r="D97" s="331"/>
      <c r="E97" s="272"/>
    </row>
    <row r="98" spans="1:5" ht="15.75" thickBot="1">
      <c r="A98" s="346" t="s">
        <v>116</v>
      </c>
      <c r="B98" s="348" t="s">
        <v>160</v>
      </c>
      <c r="C98" s="274">
        <v>579723</v>
      </c>
      <c r="D98" s="332">
        <f>D100+D101</f>
        <v>-5581</v>
      </c>
      <c r="E98" s="274">
        <f>SUM(C98:D98)</f>
        <v>574142</v>
      </c>
    </row>
    <row r="99" spans="1:5" ht="15">
      <c r="A99" s="347">
        <v>55</v>
      </c>
      <c r="B99" s="328" t="s">
        <v>30</v>
      </c>
      <c r="C99" s="273"/>
      <c r="D99" s="351"/>
      <c r="E99" s="273"/>
    </row>
    <row r="100" spans="1:5" ht="15">
      <c r="A100" s="336"/>
      <c r="B100" s="349" t="s">
        <v>164</v>
      </c>
      <c r="C100" s="270">
        <v>106518</v>
      </c>
      <c r="D100" s="324">
        <v>-5569</v>
      </c>
      <c r="E100" s="270">
        <f>SUM(C100:D100)</f>
        <v>100949</v>
      </c>
    </row>
    <row r="101" spans="1:5" ht="15">
      <c r="A101" s="336"/>
      <c r="B101" s="349" t="s">
        <v>165</v>
      </c>
      <c r="C101" s="270">
        <v>950</v>
      </c>
      <c r="D101" s="324">
        <v>-12</v>
      </c>
      <c r="E101" s="270">
        <f>SUM(C101:D101)</f>
        <v>938</v>
      </c>
    </row>
    <row r="102" spans="1:5" ht="15.75" thickBot="1">
      <c r="A102" s="337"/>
      <c r="B102" s="350"/>
      <c r="C102" s="343"/>
      <c r="D102" s="352"/>
      <c r="E102" s="343"/>
    </row>
    <row r="103" spans="1:5" ht="15.75" thickBot="1">
      <c r="A103" s="180" t="s">
        <v>117</v>
      </c>
      <c r="B103" s="329" t="s">
        <v>161</v>
      </c>
      <c r="C103" s="274">
        <v>403864</v>
      </c>
      <c r="D103" s="332">
        <f>D105</f>
        <v>-4202</v>
      </c>
      <c r="E103" s="274">
        <f>SUM(C103:D103)</f>
        <v>399662</v>
      </c>
    </row>
    <row r="104" spans="1:5" ht="15">
      <c r="A104" s="181" t="s">
        <v>75</v>
      </c>
      <c r="B104" s="200" t="s">
        <v>76</v>
      </c>
      <c r="C104" s="351"/>
      <c r="D104" s="273"/>
      <c r="E104" s="253"/>
    </row>
    <row r="105" spans="1:5" ht="15">
      <c r="A105" s="194"/>
      <c r="B105" s="201" t="s">
        <v>118</v>
      </c>
      <c r="C105" s="324">
        <v>58592</v>
      </c>
      <c r="D105" s="270">
        <v>-4202</v>
      </c>
      <c r="E105" s="250">
        <f>SUM(C105:D105)</f>
        <v>54390</v>
      </c>
    </row>
    <row r="106" spans="1:5" ht="15.75" thickBot="1">
      <c r="A106" s="187"/>
      <c r="B106" s="207"/>
      <c r="C106" s="331"/>
      <c r="D106" s="272"/>
      <c r="E106" s="252"/>
    </row>
    <row r="107" spans="1:5" ht="15.75" thickBot="1">
      <c r="A107" s="180" t="s">
        <v>117</v>
      </c>
      <c r="B107" s="199" t="s">
        <v>162</v>
      </c>
      <c r="C107" s="332">
        <v>1324026</v>
      </c>
      <c r="D107" s="274">
        <f>D109+D111</f>
        <v>-4939</v>
      </c>
      <c r="E107" s="254">
        <f>SUM(C107:D107)</f>
        <v>1319087</v>
      </c>
    </row>
    <row r="108" spans="1:5" ht="15">
      <c r="A108" s="181" t="s">
        <v>72</v>
      </c>
      <c r="B108" s="200" t="s">
        <v>119</v>
      </c>
      <c r="C108" s="351"/>
      <c r="D108" s="273"/>
      <c r="E108" s="253"/>
    </row>
    <row r="109" spans="1:5" ht="15">
      <c r="A109" s="182"/>
      <c r="B109" s="201" t="s">
        <v>118</v>
      </c>
      <c r="C109" s="324">
        <v>369127</v>
      </c>
      <c r="D109" s="270">
        <v>3700</v>
      </c>
      <c r="E109" s="250">
        <f>SUM(C109:D109)</f>
        <v>372827</v>
      </c>
    </row>
    <row r="110" spans="1:5" ht="15">
      <c r="A110" s="182" t="s">
        <v>75</v>
      </c>
      <c r="B110" s="201" t="s">
        <v>76</v>
      </c>
      <c r="C110" s="324"/>
      <c r="D110" s="270"/>
      <c r="E110" s="250"/>
    </row>
    <row r="111" spans="1:5" ht="15">
      <c r="A111" s="194"/>
      <c r="B111" s="201" t="s">
        <v>118</v>
      </c>
      <c r="C111" s="324">
        <v>167883</v>
      </c>
      <c r="D111" s="270">
        <v>-8639</v>
      </c>
      <c r="E111" s="250">
        <f>SUM(C111:D111)</f>
        <v>159244</v>
      </c>
    </row>
    <row r="112" spans="1:5" ht="15.75" thickBot="1">
      <c r="A112" s="187"/>
      <c r="B112" s="207"/>
      <c r="C112" s="331"/>
      <c r="D112" s="272"/>
      <c r="E112" s="252"/>
    </row>
    <row r="113" spans="1:5" ht="15.75" thickBot="1">
      <c r="A113" s="180" t="s">
        <v>117</v>
      </c>
      <c r="B113" s="199" t="s">
        <v>163</v>
      </c>
      <c r="C113" s="332">
        <v>1191303</v>
      </c>
      <c r="D113" s="274">
        <f>D115+D117</f>
        <v>15698</v>
      </c>
      <c r="E113" s="254">
        <f>SUM(C113:D113)</f>
        <v>1207001</v>
      </c>
    </row>
    <row r="114" spans="1:5" ht="15">
      <c r="A114" s="181" t="s">
        <v>72</v>
      </c>
      <c r="B114" s="200" t="s">
        <v>119</v>
      </c>
      <c r="C114" s="351"/>
      <c r="D114" s="273"/>
      <c r="E114" s="253"/>
    </row>
    <row r="115" spans="1:5" ht="15">
      <c r="A115" s="182"/>
      <c r="B115" s="201" t="s">
        <v>118</v>
      </c>
      <c r="C115" s="324">
        <v>288089</v>
      </c>
      <c r="D115" s="270">
        <v>1640</v>
      </c>
      <c r="E115" s="250">
        <f>SUM(C115:D115)</f>
        <v>289729</v>
      </c>
    </row>
    <row r="116" spans="1:5" ht="15">
      <c r="A116" s="182" t="s">
        <v>75</v>
      </c>
      <c r="B116" s="201" t="s">
        <v>76</v>
      </c>
      <c r="C116" s="324"/>
      <c r="D116" s="270"/>
      <c r="E116" s="250"/>
    </row>
    <row r="117" spans="1:5" ht="15">
      <c r="A117" s="194"/>
      <c r="B117" s="201" t="s">
        <v>118</v>
      </c>
      <c r="C117" s="324">
        <v>136491</v>
      </c>
      <c r="D117" s="270">
        <v>14058</v>
      </c>
      <c r="E117" s="250">
        <f>SUM(C117:D117)</f>
        <v>150549</v>
      </c>
    </row>
    <row r="118" spans="1:5" ht="15.75" thickBot="1">
      <c r="A118" s="187"/>
      <c r="B118" s="207"/>
      <c r="C118" s="331"/>
      <c r="D118" s="272"/>
      <c r="E118" s="252"/>
    </row>
    <row r="119" spans="1:5" ht="15.75" thickBot="1">
      <c r="A119" s="180" t="s">
        <v>120</v>
      </c>
      <c r="B119" s="199" t="s">
        <v>121</v>
      </c>
      <c r="C119" s="332">
        <v>595426</v>
      </c>
      <c r="D119" s="274">
        <f>D121</f>
        <v>-8945</v>
      </c>
      <c r="E119" s="254">
        <f>SUM(C119:D119)</f>
        <v>586481</v>
      </c>
    </row>
    <row r="120" spans="1:5" ht="15">
      <c r="A120" s="181" t="s">
        <v>75</v>
      </c>
      <c r="B120" s="200" t="s">
        <v>76</v>
      </c>
      <c r="C120" s="351"/>
      <c r="D120" s="273"/>
      <c r="E120" s="253"/>
    </row>
    <row r="121" spans="1:5" ht="15">
      <c r="A121" s="194"/>
      <c r="B121" s="201" t="s">
        <v>118</v>
      </c>
      <c r="C121" s="324">
        <v>135960</v>
      </c>
      <c r="D121" s="270">
        <v>-8945</v>
      </c>
      <c r="E121" s="250">
        <f>SUM(C121:D121)</f>
        <v>127015</v>
      </c>
    </row>
    <row r="122" spans="1:5" ht="15.75" thickBot="1">
      <c r="A122" s="187"/>
      <c r="B122" s="207"/>
      <c r="C122" s="331"/>
      <c r="D122" s="272"/>
      <c r="E122" s="252"/>
    </row>
    <row r="123" spans="1:5" ht="15.75" thickBot="1">
      <c r="A123" s="189" t="s">
        <v>122</v>
      </c>
      <c r="B123" s="208" t="s">
        <v>123</v>
      </c>
      <c r="C123" s="233">
        <v>1316241</v>
      </c>
      <c r="D123" s="144">
        <f>D124+D128+D131</f>
        <v>-12909</v>
      </c>
      <c r="E123" s="150">
        <f>SUM(C123:D123)</f>
        <v>1303332</v>
      </c>
    </row>
    <row r="124" spans="1:5" ht="15.75" thickBot="1">
      <c r="A124" s="180" t="s">
        <v>124</v>
      </c>
      <c r="B124" s="199" t="s">
        <v>125</v>
      </c>
      <c r="C124" s="332">
        <v>347916</v>
      </c>
      <c r="D124" s="274">
        <f>D125</f>
        <v>619</v>
      </c>
      <c r="E124" s="254">
        <f>SUM(C124:D124)</f>
        <v>348535</v>
      </c>
    </row>
    <row r="125" spans="1:5" ht="15">
      <c r="A125" s="181" t="s">
        <v>75</v>
      </c>
      <c r="B125" s="200" t="s">
        <v>76</v>
      </c>
      <c r="C125" s="351">
        <v>105777</v>
      </c>
      <c r="D125" s="273">
        <v>619</v>
      </c>
      <c r="E125" s="253">
        <f>SUM(C125:D125)</f>
        <v>106396</v>
      </c>
    </row>
    <row r="126" spans="1:5" ht="15">
      <c r="A126" s="192"/>
      <c r="B126" s="215"/>
      <c r="C126" s="324"/>
      <c r="D126" s="270"/>
      <c r="E126" s="250"/>
    </row>
    <row r="127" spans="1:5" ht="15">
      <c r="A127" s="195" t="s">
        <v>126</v>
      </c>
      <c r="B127" s="217" t="s">
        <v>127</v>
      </c>
      <c r="C127" s="324"/>
      <c r="D127" s="270"/>
      <c r="E127" s="250"/>
    </row>
    <row r="128" spans="1:5" ht="15">
      <c r="A128" s="182" t="s">
        <v>128</v>
      </c>
      <c r="B128" s="201" t="s">
        <v>81</v>
      </c>
      <c r="C128" s="330">
        <v>73310</v>
      </c>
      <c r="D128" s="333">
        <v>7516</v>
      </c>
      <c r="E128" s="358">
        <f>SUM(C128:D128)</f>
        <v>80826</v>
      </c>
    </row>
    <row r="129" spans="1:5" ht="15">
      <c r="A129" s="192"/>
      <c r="B129" s="215"/>
      <c r="C129" s="324"/>
      <c r="D129" s="333"/>
      <c r="E129" s="358"/>
    </row>
    <row r="130" spans="1:5" ht="15">
      <c r="A130" s="186" t="s">
        <v>129</v>
      </c>
      <c r="B130" s="210" t="s">
        <v>130</v>
      </c>
      <c r="C130" s="324"/>
      <c r="D130" s="333"/>
      <c r="E130" s="358"/>
    </row>
    <row r="131" spans="1:5" ht="15">
      <c r="A131" s="182" t="s">
        <v>128</v>
      </c>
      <c r="B131" s="201" t="s">
        <v>81</v>
      </c>
      <c r="C131" s="330">
        <v>156322</v>
      </c>
      <c r="D131" s="333">
        <v>-21044</v>
      </c>
      <c r="E131" s="358">
        <f>SUM(C131:D131)</f>
        <v>135278</v>
      </c>
    </row>
    <row r="132" spans="1:5" ht="15.75" thickBot="1">
      <c r="A132" s="187"/>
      <c r="B132" s="207"/>
      <c r="C132" s="331"/>
      <c r="D132" s="272"/>
      <c r="E132" s="252"/>
    </row>
    <row r="133" spans="1:5" ht="15.75" thickBot="1">
      <c r="A133" s="196"/>
      <c r="B133" s="177" t="s">
        <v>132</v>
      </c>
      <c r="C133" s="367">
        <v>12108634</v>
      </c>
      <c r="D133" s="276">
        <f>D7+D21+D30+D43+D78+D123</f>
        <v>1216271</v>
      </c>
      <c r="E133" s="256">
        <f>SUM(C133:D133)</f>
        <v>13324905</v>
      </c>
    </row>
  </sheetData>
  <sheetProtection/>
  <printOptions/>
  <pageMargins left="0.69" right="0.25" top="0.75" bottom="0.75" header="0.32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2" max="2" width="44.57421875" style="0" customWidth="1"/>
    <col min="3" max="3" width="13.421875" style="0" customWidth="1"/>
    <col min="4" max="4" width="11.28125" style="0" customWidth="1"/>
    <col min="5" max="5" width="11.7109375" style="0" customWidth="1"/>
  </cols>
  <sheetData>
    <row r="1" spans="3:4" ht="15">
      <c r="C1" s="131" t="s">
        <v>166</v>
      </c>
      <c r="D1" s="115"/>
    </row>
    <row r="2" spans="3:4" ht="15">
      <c r="C2" s="131" t="s">
        <v>64</v>
      </c>
      <c r="D2" s="115"/>
    </row>
    <row r="3" spans="3:4" ht="15">
      <c r="C3" s="132" t="s">
        <v>146</v>
      </c>
      <c r="D3" s="115"/>
    </row>
    <row r="4" spans="3:4" ht="15">
      <c r="C4" s="108" t="s">
        <v>170</v>
      </c>
      <c r="D4" s="115"/>
    </row>
    <row r="6" spans="1:5" ht="15.75" thickBot="1">
      <c r="A6" s="277" t="s">
        <v>133</v>
      </c>
      <c r="B6" s="114"/>
      <c r="C6" s="278"/>
      <c r="D6" s="278"/>
      <c r="E6" s="278"/>
    </row>
    <row r="7" spans="1:5" ht="45.75" thickBot="1">
      <c r="A7" s="292"/>
      <c r="B7" s="290"/>
      <c r="C7" s="279" t="s">
        <v>46</v>
      </c>
      <c r="D7" s="280" t="s">
        <v>7</v>
      </c>
      <c r="E7" s="281" t="s">
        <v>8</v>
      </c>
    </row>
    <row r="8" spans="1:5" ht="15.75" thickBot="1">
      <c r="A8" s="293">
        <v>15</v>
      </c>
      <c r="B8" s="300" t="s">
        <v>134</v>
      </c>
      <c r="C8" s="309">
        <v>-4160341</v>
      </c>
      <c r="D8" s="312">
        <f>D10+D9+D12+D11+D13</f>
        <v>1274537</v>
      </c>
      <c r="E8" s="315">
        <f>C8+D8</f>
        <v>-2885804</v>
      </c>
    </row>
    <row r="9" spans="1:5" ht="22.5" customHeight="1">
      <c r="A9" s="294">
        <v>1</v>
      </c>
      <c r="B9" s="301" t="s">
        <v>135</v>
      </c>
      <c r="C9" s="310">
        <v>-1253378</v>
      </c>
      <c r="D9" s="313">
        <v>1253378</v>
      </c>
      <c r="E9" s="316">
        <f aca="true" t="shared" si="0" ref="E9:E18">SUM(C9:D9)</f>
        <v>0</v>
      </c>
    </row>
    <row r="10" spans="1:5" ht="34.5" customHeight="1">
      <c r="A10" s="295">
        <v>7</v>
      </c>
      <c r="B10" s="302" t="s">
        <v>136</v>
      </c>
      <c r="C10" s="282">
        <v>-34420</v>
      </c>
      <c r="D10" s="283">
        <v>-17738</v>
      </c>
      <c r="E10" s="282">
        <f t="shared" si="0"/>
        <v>-52158</v>
      </c>
    </row>
    <row r="11" spans="1:5" ht="30" customHeight="1">
      <c r="A11" s="353">
        <v>13</v>
      </c>
      <c r="B11" s="303" t="s">
        <v>137</v>
      </c>
      <c r="C11" s="282">
        <v>-13103</v>
      </c>
      <c r="D11" s="283">
        <v>13103</v>
      </c>
      <c r="E11" s="282">
        <f t="shared" si="0"/>
        <v>0</v>
      </c>
    </row>
    <row r="12" spans="1:5" ht="29.25">
      <c r="A12" s="295">
        <v>16</v>
      </c>
      <c r="B12" s="304" t="s">
        <v>138</v>
      </c>
      <c r="C12" s="282">
        <v>-8370</v>
      </c>
      <c r="D12" s="283">
        <v>8370</v>
      </c>
      <c r="E12" s="282">
        <f t="shared" si="0"/>
        <v>0</v>
      </c>
    </row>
    <row r="13" spans="1:5" ht="15.75" thickBot="1">
      <c r="A13" s="296">
        <v>17</v>
      </c>
      <c r="B13" s="305" t="s">
        <v>139</v>
      </c>
      <c r="C13" s="284">
        <v>-17424</v>
      </c>
      <c r="D13" s="285">
        <v>17424</v>
      </c>
      <c r="E13" s="284">
        <f t="shared" si="0"/>
        <v>0</v>
      </c>
    </row>
    <row r="14" spans="1:5" ht="30.75" thickBot="1">
      <c r="A14" s="297">
        <v>3502</v>
      </c>
      <c r="B14" s="306" t="s">
        <v>140</v>
      </c>
      <c r="C14" s="144">
        <v>2556872</v>
      </c>
      <c r="D14" s="233">
        <f>D15</f>
        <v>-1127494</v>
      </c>
      <c r="E14" s="144">
        <f t="shared" si="0"/>
        <v>1429378</v>
      </c>
    </row>
    <row r="15" spans="1:5" ht="24" customHeight="1" thickBot="1">
      <c r="A15" s="298">
        <v>1</v>
      </c>
      <c r="B15" s="307" t="s">
        <v>141</v>
      </c>
      <c r="C15" s="286">
        <v>1127494</v>
      </c>
      <c r="D15" s="287">
        <v>-1127494</v>
      </c>
      <c r="E15" s="122">
        <f t="shared" si="0"/>
        <v>0</v>
      </c>
    </row>
    <row r="16" spans="1:5" ht="30.75" thickBot="1">
      <c r="A16" s="297">
        <v>4502</v>
      </c>
      <c r="B16" s="306" t="s">
        <v>142</v>
      </c>
      <c r="C16" s="311">
        <v>-640772</v>
      </c>
      <c r="D16" s="314">
        <f>D17</f>
        <v>33825</v>
      </c>
      <c r="E16" s="311">
        <f t="shared" si="0"/>
        <v>-606947</v>
      </c>
    </row>
    <row r="17" spans="1:5" ht="30" thickBot="1">
      <c r="A17" s="294">
        <v>1</v>
      </c>
      <c r="B17" s="308" t="s">
        <v>143</v>
      </c>
      <c r="C17" s="325">
        <v>-630972</v>
      </c>
      <c r="D17" s="326">
        <v>33825</v>
      </c>
      <c r="E17" s="327">
        <f t="shared" si="0"/>
        <v>-597147</v>
      </c>
    </row>
    <row r="18" spans="1:5" ht="15.75" thickBot="1">
      <c r="A18" s="299"/>
      <c r="B18" s="291" t="s">
        <v>144</v>
      </c>
      <c r="C18" s="288">
        <v>-2302560</v>
      </c>
      <c r="D18" s="289">
        <f>D8+D14+D16</f>
        <v>180868</v>
      </c>
      <c r="E18" s="288">
        <f t="shared" si="0"/>
        <v>-2121692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Ivanova</dc:creator>
  <cp:keywords/>
  <dc:description/>
  <cp:lastModifiedBy>Sirle Kupts</cp:lastModifiedBy>
  <cp:lastPrinted>2014-12-17T09:36:43Z</cp:lastPrinted>
  <dcterms:created xsi:type="dcterms:W3CDTF">2014-12-04T14:02:18Z</dcterms:created>
  <dcterms:modified xsi:type="dcterms:W3CDTF">2014-12-17T09:37:05Z</dcterms:modified>
  <cp:category/>
  <cp:version/>
  <cp:contentType/>
  <cp:contentStatus/>
</cp:coreProperties>
</file>