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5480" windowHeight="8475" activeTab="2"/>
  </bookViews>
  <sheets>
    <sheet name="Sillamäe linna eelarve 2012.a" sheetId="1" r:id="rId1"/>
    <sheet name="Lisa 1 Põhitegevuse tulud" sheetId="2" r:id="rId2"/>
    <sheet name="Lisa 2 Põhitegevuse kulud" sheetId="3" r:id="rId3"/>
    <sheet name="Investeerimistegevus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<sst xmlns="http://schemas.openxmlformats.org/spreadsheetml/2006/main" count="215" uniqueCount="126">
  <si>
    <t>SILLAMÄE  LINNA  2012.AASTA  EELARVE</t>
  </si>
  <si>
    <t>Kood</t>
  </si>
  <si>
    <t>Kirje nimetus</t>
  </si>
  <si>
    <t>Eelarve (kassa -põhine)</t>
  </si>
  <si>
    <t>Muutmine</t>
  </si>
  <si>
    <t xml:space="preserve">Täpsust. eelarve </t>
  </si>
  <si>
    <t>PÕHITEGEVUSE TULUD KOKKU</t>
  </si>
  <si>
    <t>Maksutulud</t>
  </si>
  <si>
    <t>Füüsilise isiku tulumaks</t>
  </si>
  <si>
    <t>Tulud kaupade ja teenuste müügist</t>
  </si>
  <si>
    <t>Saadavad toetused tegevuskuludeks</t>
  </si>
  <si>
    <t>Sh muud saadud toetused tegevuskuludeks</t>
  </si>
  <si>
    <t xml:space="preserve">Muud tegevustulud </t>
  </si>
  <si>
    <t>PÕHITEGEVUSE KULUD KOKKU</t>
  </si>
  <si>
    <t>Antavad toetused tegevuskuludeks</t>
  </si>
  <si>
    <t>Sihtotstarbelised toetused tegevuskuludeks</t>
  </si>
  <si>
    <t>Muud tegevuskulud</t>
  </si>
  <si>
    <t>Personalikulud</t>
  </si>
  <si>
    <t>Majandamiskulud</t>
  </si>
  <si>
    <t>Muud kulud,  sh reservfond</t>
  </si>
  <si>
    <t>PÕHITEGEVUSE TULEM</t>
  </si>
  <si>
    <t>INVESTEERIMISTEGEVUS KOKKU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</si>
  <si>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</si>
  <si>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</si>
  <si>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</si>
  <si>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</si>
  <si>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Finantskulud (-)</t>
  </si>
  <si>
    <t>EELARVE TULEM (ÜLEJÄÄK (+) / PUUDUJÄÄK (-))</t>
  </si>
  <si>
    <t>FINANTSEERIMISTEGEVUS</t>
  </si>
  <si>
    <t>Kohustuste võtmine (+)</t>
  </si>
  <si>
    <t>Kohustuste tasumine (-)</t>
  </si>
  <si>
    <t>LIKVIIDSETE VARADE MUUTUS (+ suurenemine, - vähenemine)</t>
  </si>
  <si>
    <t>Lisa 2</t>
  </si>
  <si>
    <t>Sillamäe Linnavolikogu</t>
  </si>
  <si>
    <t>PÕHITEGEVUSE KULUD</t>
  </si>
  <si>
    <t>Kulu nimetus</t>
  </si>
  <si>
    <t>01114</t>
  </si>
  <si>
    <t xml:space="preserve">Reservfond   </t>
  </si>
  <si>
    <t>60</t>
  </si>
  <si>
    <t>Muud kulud</t>
  </si>
  <si>
    <t>06100</t>
  </si>
  <si>
    <t xml:space="preserve">Munitsipaalkorterite korrashoid ja ülalpidamine                     </t>
  </si>
  <si>
    <t>55</t>
  </si>
  <si>
    <t>Elamute remonditööde toetus</t>
  </si>
  <si>
    <t>45</t>
  </si>
  <si>
    <t>Eraldised</t>
  </si>
  <si>
    <t>06605</t>
  </si>
  <si>
    <t>Kinnistute ja hoonete hooldus: V.Tškalovi 25, 3a, 1a - s.h.</t>
  </si>
  <si>
    <t>50</t>
  </si>
  <si>
    <t>08102</t>
  </si>
  <si>
    <t>Spordikompleks Kalev</t>
  </si>
  <si>
    <t>08105</t>
  </si>
  <si>
    <t>Muusikakool</t>
  </si>
  <si>
    <t>08106</t>
  </si>
  <si>
    <t>Sillamäe Huvi- ja Noortekeskus Ulei</t>
  </si>
  <si>
    <t>08201</t>
  </si>
  <si>
    <t>Linna Keskraamatukogu</t>
  </si>
  <si>
    <t>08202</t>
  </si>
  <si>
    <t>Kultuurikeskus</t>
  </si>
  <si>
    <t>08203</t>
  </si>
  <si>
    <t>Linna Muuseum</t>
  </si>
  <si>
    <t>08208</t>
  </si>
  <si>
    <t>Linna juubel</t>
  </si>
  <si>
    <t>08209</t>
  </si>
  <si>
    <t>Valgevene Kultuuri Ühing Krõnitsa</t>
  </si>
  <si>
    <t>Moskva Patriarhaadi  Eesti Õigeusu Kiriku Sillamäe Jumalaema Kaasani Ikooni Kogudus</t>
  </si>
  <si>
    <t>09110</t>
  </si>
  <si>
    <t>Lasteaed Pääsupesa</t>
  </si>
  <si>
    <t>linnaeelarvest</t>
  </si>
  <si>
    <t>Lasteaed Rukkilill</t>
  </si>
  <si>
    <t>Lasteaed Päikseke</t>
  </si>
  <si>
    <t>Lasteaed Helepunased Purjed</t>
  </si>
  <si>
    <t>Lasteaed Jaaniussike</t>
  </si>
  <si>
    <t>09212</t>
  </si>
  <si>
    <t>Eesti Põhikool</t>
  </si>
  <si>
    <t xml:space="preserve">Majandamiskulud </t>
  </si>
  <si>
    <t xml:space="preserve">             linnaeelarvest</t>
  </si>
  <si>
    <t>09220</t>
  </si>
  <si>
    <t>Vanalinna Kool</t>
  </si>
  <si>
    <t xml:space="preserve">Personalikulud </t>
  </si>
  <si>
    <t xml:space="preserve">             riigieelarvest</t>
  </si>
  <si>
    <t>Astangu Kool</t>
  </si>
  <si>
    <t xml:space="preserve">Personalikulud  </t>
  </si>
  <si>
    <t>Kannuka Kool</t>
  </si>
  <si>
    <t>Sillamäe Gümnaasium</t>
  </si>
  <si>
    <t>PÕHITEGEVUSE  KULUD  KOKKU</t>
  </si>
  <si>
    <t>Lisa 1</t>
  </si>
  <si>
    <t>PÕHITEGEVUSE TULUD</t>
  </si>
  <si>
    <t>Tulu nimetus</t>
  </si>
  <si>
    <t>3220</t>
  </si>
  <si>
    <t xml:space="preserve">Laekumised haridusasutuste majandustegevusest </t>
  </si>
  <si>
    <t>3221</t>
  </si>
  <si>
    <t>Laekumised kultuuri- ja kunstiasutuste majandustegevusest</t>
  </si>
  <si>
    <t>3233</t>
  </si>
  <si>
    <t xml:space="preserve">Üüri- ja renditulud </t>
  </si>
  <si>
    <t>Muud saadud toetused tegevuskuludeks</t>
  </si>
  <si>
    <t>3500</t>
  </si>
  <si>
    <t>Sihtotstarbelised toetused Kultuuriministeeriumist</t>
  </si>
  <si>
    <t xml:space="preserve">Sihtotstarbelised toetused </t>
  </si>
  <si>
    <t>PÕHITEGEVUSE  TULUD  KOKKU</t>
  </si>
  <si>
    <t>Lisa 3</t>
  </si>
  <si>
    <t>INVESTEERIMISTEGEVUS</t>
  </si>
  <si>
    <t>Põhivara soetus (-) sh</t>
  </si>
  <si>
    <t>6.</t>
  </si>
  <si>
    <t>Astangu Kooli hoone ümberehitamine</t>
  </si>
  <si>
    <t>8.</t>
  </si>
  <si>
    <t>Laste Hoolekande Asutuse Lootus energiasäästlikumaks muutmine</t>
  </si>
  <si>
    <t>13.</t>
  </si>
  <si>
    <t>Kannuka Kooli energiasäästlikumaks muutmine</t>
  </si>
  <si>
    <t>15.</t>
  </si>
  <si>
    <t>Sillamäe Avatud Noortekeskuse hoone katuse rekonstrueerimine
ja pööningu soojustamine</t>
  </si>
  <si>
    <t>16.</t>
  </si>
  <si>
    <t>Linnatrepi remont</t>
  </si>
  <si>
    <t>20.</t>
  </si>
  <si>
    <t>Sillamäe Huvi- ja Noortekeskus Ulei (välitrepi remont)</t>
  </si>
  <si>
    <t>Põhivara soetuseks saadav sihtfinantseerimine(+) sh</t>
  </si>
  <si>
    <t>2.</t>
  </si>
  <si>
    <t>Ettevõtluse Arendamise Sihtasutus</t>
  </si>
  <si>
    <t>5.</t>
  </si>
  <si>
    <t>Toetus Haridus- ja Teadusministeeriumist</t>
  </si>
  <si>
    <t>INVESTEERIMISTEGEVUS  KOKKU</t>
  </si>
  <si>
    <t>19.juuni 2012.a.</t>
  </si>
  <si>
    <t>19.juuni 2012.a</t>
  </si>
  <si>
    <t>3825,388</t>
  </si>
  <si>
    <t>Muud tegevustulud</t>
  </si>
  <si>
    <t>määrusele nr 80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</si>
</sst>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2"/>
      <name val="Arial Baltic"/>
      <family val="0"/>
    </font>
    <font>
      <sz val="11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34" applyFont="1" applyFill="1" applyBorder="1" applyProtection="1">
      <alignment/>
      <protection locked="0"/>
    </xf>
    <xf numFmtId="0" fontId="3" fillId="0" borderId="10" xfId="57" applyFont="1" applyBorder="1" applyAlignment="1">
      <alignment horizontal="center" vertical="center"/>
      <protection/>
    </xf>
    <xf numFmtId="3" fontId="4" fillId="0" borderId="11" xfId="34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>
      <alignment horizontal="center" vertical="center" wrapText="1"/>
    </xf>
    <xf numFmtId="0" fontId="6" fillId="0" borderId="13" xfId="57" applyFont="1" applyBorder="1">
      <alignment/>
      <protection/>
    </xf>
    <xf numFmtId="0" fontId="6" fillId="0" borderId="14" xfId="33" applyFont="1" applyFill="1" applyBorder="1">
      <alignment/>
      <protection/>
    </xf>
    <xf numFmtId="0" fontId="6" fillId="0" borderId="14" xfId="34" applyFont="1" applyFill="1" applyBorder="1">
      <alignment/>
      <protection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16" xfId="57" applyFont="1" applyBorder="1">
      <alignment/>
      <protection/>
    </xf>
    <xf numFmtId="0" fontId="0" fillId="0" borderId="17" xfId="34" applyFont="1" applyFill="1" applyBorder="1">
      <alignment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6" xfId="57" applyFont="1" applyBorder="1">
      <alignment/>
      <protection/>
    </xf>
    <xf numFmtId="0" fontId="6" fillId="0" borderId="17" xfId="34" applyFont="1" applyFill="1" applyBorder="1">
      <alignment/>
      <protection/>
    </xf>
    <xf numFmtId="3" fontId="6" fillId="0" borderId="17" xfId="34" applyNumberFormat="1" applyFont="1" applyFill="1" applyBorder="1" applyAlignment="1" applyProtection="1">
      <alignment/>
      <protection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0" fillId="0" borderId="17" xfId="33" applyFont="1" applyFill="1" applyBorder="1">
      <alignment/>
      <protection/>
    </xf>
    <xf numFmtId="0" fontId="6" fillId="0" borderId="19" xfId="57" applyFont="1" applyBorder="1">
      <alignment/>
      <protection/>
    </xf>
    <xf numFmtId="0" fontId="6" fillId="0" borderId="20" xfId="34" applyFont="1" applyFill="1" applyBorder="1">
      <alignment/>
      <protection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34" applyFont="1" applyFill="1" applyBorder="1">
      <alignment/>
      <protection/>
    </xf>
    <xf numFmtId="0" fontId="0" fillId="0" borderId="17" xfId="34" applyFont="1" applyFill="1" applyBorder="1" applyAlignment="1">
      <alignment/>
      <protection/>
    </xf>
    <xf numFmtId="0" fontId="0" fillId="0" borderId="0" xfId="0" applyBorder="1" applyAlignment="1">
      <alignment/>
    </xf>
    <xf numFmtId="3" fontId="0" fillId="0" borderId="22" xfId="0" applyNumberFormat="1" applyBorder="1" applyAlignment="1">
      <alignment/>
    </xf>
    <xf numFmtId="0" fontId="8" fillId="0" borderId="16" xfId="34" applyFont="1" applyFill="1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34" applyFont="1" applyFill="1" applyBorder="1">
      <alignment/>
      <protection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20" xfId="33" applyFont="1" applyFill="1" applyBorder="1" applyAlignment="1">
      <alignment horizontal="left"/>
      <protection/>
    </xf>
    <xf numFmtId="0" fontId="0" fillId="0" borderId="24" xfId="33" applyFont="1" applyFill="1" applyBorder="1" applyAlignment="1">
      <alignment horizontal="left"/>
      <protection/>
    </xf>
    <xf numFmtId="0" fontId="0" fillId="0" borderId="13" xfId="57" applyFont="1" applyBorder="1">
      <alignment/>
      <protection/>
    </xf>
    <xf numFmtId="3" fontId="0" fillId="0" borderId="14" xfId="33" applyNumberFormat="1" applyFont="1" applyBorder="1">
      <alignment/>
      <protection/>
    </xf>
    <xf numFmtId="3" fontId="0" fillId="0" borderId="17" xfId="33" applyNumberFormat="1" applyFont="1" applyBorder="1">
      <alignment/>
      <protection/>
    </xf>
    <xf numFmtId="0" fontId="0" fillId="0" borderId="19" xfId="57" applyFont="1" applyBorder="1">
      <alignment/>
      <protection/>
    </xf>
    <xf numFmtId="0" fontId="0" fillId="0" borderId="20" xfId="34" applyFont="1" applyFill="1" applyBorder="1">
      <alignment/>
      <protection/>
    </xf>
    <xf numFmtId="3" fontId="0" fillId="0" borderId="20" xfId="33" applyNumberFormat="1" applyFont="1" applyBorder="1">
      <alignment/>
      <protection/>
    </xf>
    <xf numFmtId="0" fontId="1" fillId="24" borderId="0" xfId="58" applyFont="1" applyFill="1" applyAlignment="1">
      <alignment horizontal="left" vertical="center"/>
      <protection/>
    </xf>
    <xf numFmtId="0" fontId="1" fillId="24" borderId="0" xfId="58" applyFont="1" applyFill="1" applyAlignment="1">
      <alignment horizontal="center" vertical="center"/>
      <protection/>
    </xf>
    <xf numFmtId="0" fontId="9" fillId="0" borderId="0" xfId="56" applyFont="1">
      <alignment/>
      <protection/>
    </xf>
    <xf numFmtId="3" fontId="9" fillId="0" borderId="0" xfId="56" applyNumberFormat="1" applyFont="1">
      <alignment/>
      <protection/>
    </xf>
    <xf numFmtId="49" fontId="3" fillId="25" borderId="26" xfId="55" applyNumberFormat="1" applyFont="1" applyFill="1" applyBorder="1" applyAlignment="1">
      <alignment horizontal="center" vertical="center"/>
      <protection/>
    </xf>
    <xf numFmtId="0" fontId="3" fillId="25" borderId="26" xfId="55" applyFont="1" applyFill="1" applyBorder="1" applyAlignment="1">
      <alignment horizontal="center" vertical="center"/>
      <protection/>
    </xf>
    <xf numFmtId="3" fontId="4" fillId="25" borderId="27" xfId="34" applyNumberFormat="1" applyFont="1" applyFill="1" applyBorder="1" applyAlignment="1" applyProtection="1">
      <alignment horizontal="center" vertical="center" wrapText="1"/>
      <protection locked="0"/>
    </xf>
    <xf numFmtId="3" fontId="4" fillId="25" borderId="28" xfId="34" applyNumberFormat="1" applyFont="1" applyFill="1" applyBorder="1" applyAlignment="1" applyProtection="1">
      <alignment horizontal="center" vertical="center" wrapText="1"/>
      <protection locked="0"/>
    </xf>
    <xf numFmtId="3" fontId="4" fillId="25" borderId="27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49" fontId="8" fillId="24" borderId="31" xfId="55" applyNumberFormat="1" applyFont="1" applyFill="1" applyBorder="1" applyAlignment="1">
      <alignment horizontal="right"/>
      <protection/>
    </xf>
    <xf numFmtId="0" fontId="8" fillId="24" borderId="32" xfId="55" applyFont="1" applyFill="1" applyBorder="1">
      <alignment/>
      <protection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49" fontId="0" fillId="24" borderId="31" xfId="55" applyNumberFormat="1" applyFont="1" applyFill="1" applyBorder="1" applyAlignment="1">
      <alignment horizontal="right"/>
      <protection/>
    </xf>
    <xf numFmtId="0" fontId="0" fillId="24" borderId="32" xfId="55" applyFont="1" applyFill="1" applyBorder="1">
      <alignment/>
      <protection/>
    </xf>
    <xf numFmtId="3" fontId="8" fillId="0" borderId="31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9" fontId="8" fillId="24" borderId="31" xfId="55" applyNumberFormat="1" applyFont="1" applyFill="1" applyBorder="1" applyAlignment="1">
      <alignment horizontal="right"/>
      <protection/>
    </xf>
    <xf numFmtId="0" fontId="8" fillId="24" borderId="32" xfId="55" applyFont="1" applyFill="1" applyBorder="1">
      <alignment/>
      <protection/>
    </xf>
    <xf numFmtId="3" fontId="8" fillId="24" borderId="31" xfId="56" applyNumberFormat="1" applyFont="1" applyFill="1" applyBorder="1">
      <alignment/>
      <protection/>
    </xf>
    <xf numFmtId="3" fontId="8" fillId="0" borderId="32" xfId="0" applyNumberFormat="1" applyFont="1" applyFill="1" applyBorder="1" applyAlignment="1">
      <alignment/>
    </xf>
    <xf numFmtId="3" fontId="8" fillId="24" borderId="31" xfId="55" applyNumberFormat="1" applyFont="1" applyFill="1" applyBorder="1">
      <alignment/>
      <protection/>
    </xf>
    <xf numFmtId="3" fontId="0" fillId="24" borderId="31" xfId="56" applyNumberFormat="1" applyFont="1" applyFill="1" applyBorder="1">
      <alignment/>
      <protection/>
    </xf>
    <xf numFmtId="3" fontId="0" fillId="0" borderId="32" xfId="0" applyNumberFormat="1" applyFill="1" applyBorder="1" applyAlignment="1">
      <alignment/>
    </xf>
    <xf numFmtId="3" fontId="8" fillId="24" borderId="31" xfId="55" applyNumberFormat="1" applyFont="1" applyFill="1" applyBorder="1" applyAlignment="1">
      <alignment horizontal="right"/>
      <protection/>
    </xf>
    <xf numFmtId="49" fontId="12" fillId="24" borderId="31" xfId="55" applyNumberFormat="1" applyFont="1" applyFill="1" applyBorder="1" applyAlignment="1">
      <alignment horizontal="right"/>
      <protection/>
    </xf>
    <xf numFmtId="0" fontId="0" fillId="24" borderId="32" xfId="55" applyFont="1" applyFill="1" applyBorder="1">
      <alignment/>
      <protection/>
    </xf>
    <xf numFmtId="0" fontId="8" fillId="24" borderId="32" xfId="58" applyFont="1" applyFill="1" applyBorder="1" applyAlignment="1">
      <alignment horizontal="left"/>
      <protection/>
    </xf>
    <xf numFmtId="0" fontId="8" fillId="24" borderId="32" xfId="55" applyFont="1" applyFill="1" applyBorder="1" applyAlignment="1">
      <alignment wrapText="1"/>
      <protection/>
    </xf>
    <xf numFmtId="3" fontId="0" fillId="24" borderId="31" xfId="58" applyNumberFormat="1" applyFont="1" applyFill="1" applyBorder="1" applyAlignment="1">
      <alignment vertical="center" wrapText="1"/>
      <protection/>
    </xf>
    <xf numFmtId="3" fontId="8" fillId="24" borderId="32" xfId="54" applyNumberFormat="1" applyFont="1" applyFill="1" applyBorder="1" applyAlignment="1">
      <alignment vertical="center" wrapText="1"/>
      <protection/>
    </xf>
    <xf numFmtId="0" fontId="0" fillId="0" borderId="32" xfId="0" applyBorder="1" applyAlignment="1">
      <alignment horizontal="left"/>
    </xf>
    <xf numFmtId="49" fontId="13" fillId="24" borderId="31" xfId="55" applyNumberFormat="1" applyFont="1" applyFill="1" applyBorder="1" applyAlignment="1">
      <alignment horizontal="right"/>
      <protection/>
    </xf>
    <xf numFmtId="0" fontId="3" fillId="25" borderId="33" xfId="58" applyFont="1" applyFill="1" applyBorder="1" applyAlignment="1">
      <alignment horizontal="left" vertical="center"/>
      <protection/>
    </xf>
    <xf numFmtId="0" fontId="14" fillId="25" borderId="34" xfId="58" applyFont="1" applyFill="1" applyBorder="1" applyAlignment="1">
      <alignment horizontal="left"/>
      <protection/>
    </xf>
    <xf numFmtId="3" fontId="3" fillId="25" borderId="33" xfId="55" applyNumberFormat="1" applyFont="1" applyFill="1" applyBorder="1" applyAlignment="1">
      <alignment horizontal="center"/>
      <protection/>
    </xf>
    <xf numFmtId="3" fontId="3" fillId="25" borderId="34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13" xfId="34" applyFont="1" applyFill="1" applyBorder="1" applyAlignment="1">
      <alignment horizontal="right"/>
      <protection/>
    </xf>
    <xf numFmtId="3" fontId="0" fillId="0" borderId="14" xfId="57" applyNumberFormat="1" applyFont="1" applyBorder="1">
      <alignment/>
      <protection/>
    </xf>
    <xf numFmtId="49" fontId="0" fillId="24" borderId="13" xfId="55" applyNumberFormat="1" applyFont="1" applyFill="1" applyBorder="1" applyAlignment="1">
      <alignment horizontal="right"/>
      <protection/>
    </xf>
    <xf numFmtId="0" fontId="0" fillId="24" borderId="14" xfId="55" applyFont="1" applyFill="1" applyBorder="1">
      <alignment/>
      <protection/>
    </xf>
    <xf numFmtId="49" fontId="0" fillId="24" borderId="16" xfId="55" applyNumberFormat="1" applyFont="1" applyFill="1" applyBorder="1" applyAlignment="1">
      <alignment horizontal="right"/>
      <protection/>
    </xf>
    <xf numFmtId="0" fontId="0" fillId="24" borderId="17" xfId="55" applyFont="1" applyFill="1" applyBorder="1">
      <alignment/>
      <protection/>
    </xf>
    <xf numFmtId="0" fontId="8" fillId="0" borderId="35" xfId="34" applyFont="1" applyFill="1" applyBorder="1" applyAlignment="1">
      <alignment horizontal="left"/>
      <protection/>
    </xf>
    <xf numFmtId="0" fontId="8" fillId="0" borderId="36" xfId="33" applyFont="1" applyFill="1" applyBorder="1">
      <alignment/>
      <protection/>
    </xf>
    <xf numFmtId="3" fontId="8" fillId="0" borderId="36" xfId="0" applyNumberFormat="1" applyFont="1" applyBorder="1" applyAlignment="1">
      <alignment/>
    </xf>
    <xf numFmtId="3" fontId="8" fillId="0" borderId="37" xfId="0" applyNumberFormat="1" applyFont="1" applyBorder="1" applyAlignment="1">
      <alignment/>
    </xf>
    <xf numFmtId="0" fontId="0" fillId="24" borderId="14" xfId="54" applyFont="1" applyFill="1" applyBorder="1">
      <alignment/>
      <protection/>
    </xf>
    <xf numFmtId="3" fontId="0" fillId="24" borderId="0" xfId="55" applyNumberFormat="1" applyFont="1" applyFill="1" applyBorder="1">
      <alignment/>
      <protection/>
    </xf>
    <xf numFmtId="0" fontId="3" fillId="0" borderId="0" xfId="33" applyFont="1" applyFill="1" applyBorder="1" applyAlignment="1">
      <alignment horizontal="left"/>
      <protection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4" borderId="17" xfId="55" applyFont="1" applyFill="1" applyBorder="1" applyAlignment="1">
      <alignment/>
      <protection/>
    </xf>
    <xf numFmtId="0" fontId="0" fillId="24" borderId="17" xfId="55" applyFont="1" applyFill="1" applyBorder="1" applyAlignment="1">
      <alignment wrapText="1"/>
      <protection/>
    </xf>
    <xf numFmtId="0" fontId="12" fillId="0" borderId="16" xfId="0" applyFont="1" applyBorder="1" applyAlignment="1">
      <alignment horizontal="center"/>
    </xf>
    <xf numFmtId="0" fontId="15" fillId="24" borderId="17" xfId="55" applyFont="1" applyFill="1" applyBorder="1" applyAlignment="1">
      <alignment/>
      <protection/>
    </xf>
    <xf numFmtId="0" fontId="15" fillId="24" borderId="17" xfId="55" applyFont="1" applyFill="1" applyBorder="1" applyAlignment="1">
      <alignment wrapText="1"/>
      <protection/>
    </xf>
    <xf numFmtId="0" fontId="0" fillId="0" borderId="19" xfId="0" applyFont="1" applyBorder="1" applyAlignment="1">
      <alignment horizontal="center"/>
    </xf>
    <xf numFmtId="0" fontId="15" fillId="24" borderId="20" xfId="55" applyFont="1" applyFill="1" applyBorder="1" applyAlignment="1">
      <alignment/>
      <protection/>
    </xf>
    <xf numFmtId="3" fontId="0" fillId="24" borderId="17" xfId="55" applyNumberFormat="1" applyFont="1" applyFill="1" applyBorder="1">
      <alignment/>
      <protection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34" applyNumberFormat="1" applyFont="1" applyFill="1" applyBorder="1">
      <alignment/>
      <protection/>
    </xf>
    <xf numFmtId="3" fontId="0" fillId="0" borderId="18" xfId="34" applyNumberFormat="1" applyFont="1" applyFill="1" applyBorder="1">
      <alignment/>
      <protection/>
    </xf>
    <xf numFmtId="3" fontId="5" fillId="0" borderId="36" xfId="34" applyNumberFormat="1" applyFont="1" applyFill="1" applyBorder="1" applyAlignment="1" applyProtection="1">
      <alignment horizontal="center" vertical="center" wrapText="1"/>
      <protection locked="0"/>
    </xf>
    <xf numFmtId="3" fontId="5" fillId="0" borderId="37" xfId="0" applyNumberFormat="1" applyFont="1" applyBorder="1" applyAlignment="1">
      <alignment horizontal="center" vertical="center" wrapText="1"/>
    </xf>
    <xf numFmtId="0" fontId="4" fillId="25" borderId="35" xfId="34" applyFont="1" applyFill="1" applyBorder="1">
      <alignment/>
      <protection/>
    </xf>
    <xf numFmtId="0" fontId="4" fillId="25" borderId="36" xfId="34" applyFont="1" applyFill="1" applyBorder="1">
      <alignment/>
      <protection/>
    </xf>
    <xf numFmtId="3" fontId="4" fillId="25" borderId="36" xfId="34" applyNumberFormat="1" applyFont="1" applyFill="1" applyBorder="1" applyAlignment="1" applyProtection="1">
      <alignment/>
      <protection/>
    </xf>
    <xf numFmtId="3" fontId="4" fillId="25" borderId="37" xfId="34" applyNumberFormat="1" applyFont="1" applyFill="1" applyBorder="1" applyAlignment="1" applyProtection="1">
      <alignment/>
      <protection/>
    </xf>
    <xf numFmtId="3" fontId="3" fillId="25" borderId="36" xfId="0" applyNumberFormat="1" applyFont="1" applyFill="1" applyBorder="1" applyAlignment="1">
      <alignment/>
    </xf>
    <xf numFmtId="3" fontId="3" fillId="25" borderId="37" xfId="0" applyNumberFormat="1" applyFont="1" applyFill="1" applyBorder="1" applyAlignment="1">
      <alignment/>
    </xf>
    <xf numFmtId="0" fontId="4" fillId="25" borderId="35" xfId="33" applyFont="1" applyFill="1" applyBorder="1" applyAlignment="1">
      <alignment horizontal="left"/>
      <protection/>
    </xf>
    <xf numFmtId="0" fontId="4" fillId="25" borderId="36" xfId="33" applyFont="1" applyFill="1" applyBorder="1" applyAlignment="1">
      <alignment horizontal="left"/>
      <protection/>
    </xf>
    <xf numFmtId="0" fontId="4" fillId="25" borderId="36" xfId="33" applyFont="1" applyFill="1" applyBorder="1">
      <alignment/>
      <protection/>
    </xf>
    <xf numFmtId="0" fontId="3" fillId="25" borderId="36" xfId="33" applyFont="1" applyFill="1" applyBorder="1" applyAlignment="1">
      <alignment horizontal="left"/>
      <protection/>
    </xf>
    <xf numFmtId="0" fontId="3" fillId="25" borderId="36" xfId="0" applyFont="1" applyFill="1" applyBorder="1" applyAlignment="1">
      <alignment/>
    </xf>
    <xf numFmtId="0" fontId="16" fillId="25" borderId="35" xfId="33" applyFont="1" applyFill="1" applyBorder="1">
      <alignment/>
      <protection/>
    </xf>
    <xf numFmtId="0" fontId="16" fillId="25" borderId="36" xfId="33" applyFont="1" applyFill="1" applyBorder="1">
      <alignment/>
      <protection/>
    </xf>
    <xf numFmtId="3" fontId="3" fillId="25" borderId="36" xfId="33" applyNumberFormat="1" applyFont="1" applyFill="1" applyBorder="1">
      <alignment/>
      <protection/>
    </xf>
    <xf numFmtId="3" fontId="12" fillId="25" borderId="36" xfId="0" applyNumberFormat="1" applyFont="1" applyFill="1" applyBorder="1" applyAlignment="1">
      <alignment/>
    </xf>
    <xf numFmtId="3" fontId="12" fillId="25" borderId="37" xfId="0" applyNumberFormat="1" applyFont="1" applyFill="1" applyBorder="1" applyAlignment="1">
      <alignment/>
    </xf>
    <xf numFmtId="0" fontId="3" fillId="25" borderId="35" xfId="34" applyFont="1" applyFill="1" applyBorder="1">
      <alignment/>
      <protection/>
    </xf>
    <xf numFmtId="0" fontId="3" fillId="25" borderId="36" xfId="34" applyFont="1" applyFill="1" applyBorder="1">
      <alignment/>
      <protection/>
    </xf>
    <xf numFmtId="0" fontId="3" fillId="24" borderId="0" xfId="58" applyFont="1" applyFill="1" applyAlignment="1">
      <alignment horizontal="left" vertical="center"/>
      <protection/>
    </xf>
    <xf numFmtId="0" fontId="4" fillId="25" borderId="36" xfId="34" applyFont="1" applyFill="1" applyBorder="1" applyAlignment="1">
      <alignment horizontal="left"/>
      <protection/>
    </xf>
    <xf numFmtId="0" fontId="3" fillId="25" borderId="35" xfId="58" applyFont="1" applyFill="1" applyBorder="1" applyAlignment="1">
      <alignment horizontal="left" vertical="center"/>
      <protection/>
    </xf>
    <xf numFmtId="0" fontId="3" fillId="25" borderId="36" xfId="57" applyFont="1" applyFill="1" applyBorder="1">
      <alignment/>
      <protection/>
    </xf>
    <xf numFmtId="0" fontId="4" fillId="25" borderId="35" xfId="34" applyFont="1" applyFill="1" applyBorder="1" applyAlignment="1">
      <alignment horizontal="left"/>
      <protection/>
    </xf>
    <xf numFmtId="0" fontId="4" fillId="25" borderId="35" xfId="0" applyFont="1" applyFill="1" applyBorder="1" applyAlignment="1">
      <alignment/>
    </xf>
    <xf numFmtId="0" fontId="4" fillId="25" borderId="36" xfId="34" applyFont="1" applyFill="1" applyBorder="1" applyAlignment="1">
      <alignment/>
      <protection/>
    </xf>
    <xf numFmtId="3" fontId="4" fillId="25" borderId="36" xfId="34" applyNumberFormat="1" applyFont="1" applyFill="1" applyBorder="1" applyAlignment="1">
      <alignment/>
      <protection/>
    </xf>
    <xf numFmtId="3" fontId="4" fillId="25" borderId="37" xfId="34" applyNumberFormat="1" applyFont="1" applyFill="1" applyBorder="1" applyAlignment="1">
      <alignment/>
      <protection/>
    </xf>
    <xf numFmtId="3" fontId="4" fillId="25" borderId="36" xfId="0" applyNumberFormat="1" applyFont="1" applyFill="1" applyBorder="1" applyAlignment="1">
      <alignment horizontal="right"/>
    </xf>
    <xf numFmtId="3" fontId="4" fillId="25" borderId="37" xfId="0" applyNumberFormat="1" applyFont="1" applyFill="1" applyBorder="1" applyAlignment="1">
      <alignment horizontal="right"/>
    </xf>
    <xf numFmtId="49" fontId="0" fillId="24" borderId="19" xfId="55" applyNumberFormat="1" applyFont="1" applyFill="1" applyBorder="1" applyAlignment="1">
      <alignment horizontal="right"/>
      <protection/>
    </xf>
    <xf numFmtId="0" fontId="0" fillId="24" borderId="20" xfId="55" applyFont="1" applyFill="1" applyBorder="1">
      <alignment/>
      <protection/>
    </xf>
    <xf numFmtId="49" fontId="8" fillId="24" borderId="35" xfId="55" applyNumberFormat="1" applyFont="1" applyFill="1" applyBorder="1" applyAlignment="1">
      <alignment horizontal="center" vertical="center"/>
      <protection/>
    </xf>
    <xf numFmtId="0" fontId="8" fillId="24" borderId="36" xfId="55" applyFont="1" applyFill="1" applyBorder="1" applyAlignment="1">
      <alignment horizontal="center" vertical="center"/>
      <protection/>
    </xf>
    <xf numFmtId="49" fontId="3" fillId="25" borderId="35" xfId="55" applyNumberFormat="1" applyFont="1" applyFill="1" applyBorder="1" applyAlignment="1">
      <alignment horizontal="right"/>
      <protection/>
    </xf>
    <xf numFmtId="0" fontId="3" fillId="25" borderId="36" xfId="55" applyFont="1" applyFill="1" applyBorder="1">
      <alignment/>
      <protection/>
    </xf>
    <xf numFmtId="0" fontId="3" fillId="0" borderId="11" xfId="34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004EELARVE29.01.04." xfId="54"/>
    <cellStyle name="Обычный_2005.a.PROJEKT-1 lugemine" xfId="55"/>
    <cellStyle name="Обычный_2012.a.21.11." xfId="56"/>
    <cellStyle name="Обычный_LvK Sillamae linna 2012.aasta eelarve Lisa" xfId="57"/>
    <cellStyle name="Обычный_Sheet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0" customWidth="1"/>
    <col min="3" max="3" width="49.421875" style="0" customWidth="1"/>
    <col min="4" max="4" width="12.421875" style="0" customWidth="1"/>
    <col min="5" max="5" width="10.7109375" style="0" customWidth="1"/>
    <col min="6" max="6" width="11.7109375" style="0" customWidth="1"/>
  </cols>
  <sheetData>
    <row r="3" spans="1:3" ht="16.5" thickBot="1">
      <c r="A3" s="1" t="s">
        <v>0</v>
      </c>
      <c r="B3" s="1"/>
      <c r="C3" s="1"/>
    </row>
    <row r="4" spans="1:6" ht="45.75" thickBot="1">
      <c r="A4" s="2" t="s">
        <v>1</v>
      </c>
      <c r="B4" s="165" t="s">
        <v>2</v>
      </c>
      <c r="C4" s="165"/>
      <c r="D4" s="3" t="s">
        <v>3</v>
      </c>
      <c r="E4" s="3" t="s">
        <v>4</v>
      </c>
      <c r="F4" s="4" t="s">
        <v>5</v>
      </c>
    </row>
    <row r="5" spans="1:6" ht="15.75" thickBot="1">
      <c r="A5" s="130" t="s">
        <v>6</v>
      </c>
      <c r="B5" s="131"/>
      <c r="C5" s="131"/>
      <c r="D5" s="132">
        <f>D6+D9+D11+D13</f>
        <v>10794501</v>
      </c>
      <c r="E5" s="132">
        <f>E7+E9+E11</f>
        <v>170695</v>
      </c>
      <c r="F5" s="133">
        <f>SUM(D5:E5)</f>
        <v>10965196</v>
      </c>
    </row>
    <row r="6" spans="1:6" ht="12.75">
      <c r="A6" s="5">
        <v>30</v>
      </c>
      <c r="B6" s="6" t="s">
        <v>7</v>
      </c>
      <c r="C6" s="7"/>
      <c r="D6" s="8">
        <v>5462925</v>
      </c>
      <c r="E6" s="8">
        <f>E7</f>
        <v>125395</v>
      </c>
      <c r="F6" s="9">
        <f>SUM(D6:E6)</f>
        <v>5588320</v>
      </c>
    </row>
    <row r="7" spans="1:6" ht="12.75">
      <c r="A7" s="10"/>
      <c r="B7" s="11"/>
      <c r="C7" s="11" t="s">
        <v>8</v>
      </c>
      <c r="D7" s="12">
        <v>5378750</v>
      </c>
      <c r="E7" s="12">
        <v>125395</v>
      </c>
      <c r="F7" s="13">
        <f>SUM(D7:E7)</f>
        <v>5504145</v>
      </c>
    </row>
    <row r="8" spans="1:6" ht="12.75">
      <c r="A8" s="14"/>
      <c r="B8" s="15"/>
      <c r="C8" s="15"/>
      <c r="D8" s="12"/>
      <c r="E8" s="12"/>
      <c r="F8" s="13"/>
    </row>
    <row r="9" spans="1:6" ht="12.75">
      <c r="A9" s="16">
        <v>32</v>
      </c>
      <c r="B9" s="17" t="s">
        <v>9</v>
      </c>
      <c r="C9" s="17"/>
      <c r="D9" s="18">
        <v>929391</v>
      </c>
      <c r="E9" s="19">
        <v>8044</v>
      </c>
      <c r="F9" s="20">
        <f>SUM(D9:E9)</f>
        <v>937435</v>
      </c>
    </row>
    <row r="10" spans="1:6" ht="12.75">
      <c r="A10" s="14"/>
      <c r="B10" s="15"/>
      <c r="C10" s="15"/>
      <c r="D10" s="12"/>
      <c r="E10" s="12"/>
      <c r="F10" s="13"/>
    </row>
    <row r="11" spans="1:6" ht="12.75">
      <c r="A11" s="16">
        <v>35</v>
      </c>
      <c r="B11" s="17" t="s">
        <v>10</v>
      </c>
      <c r="C11" s="17"/>
      <c r="D11" s="19">
        <v>4363904</v>
      </c>
      <c r="E11" s="19">
        <v>37256</v>
      </c>
      <c r="F11" s="20">
        <f>SUM(D11:E11)</f>
        <v>4401160</v>
      </c>
    </row>
    <row r="12" spans="1:6" ht="12.75">
      <c r="A12" s="14"/>
      <c r="B12" s="21"/>
      <c r="C12" s="21" t="s">
        <v>11</v>
      </c>
      <c r="D12" s="12">
        <v>102016</v>
      </c>
      <c r="E12" s="12">
        <v>37256</v>
      </c>
      <c r="F12" s="13">
        <f>SUM(D12:E12)</f>
        <v>139272</v>
      </c>
    </row>
    <row r="13" spans="1:6" ht="12.75">
      <c r="A13" s="16">
        <v>38</v>
      </c>
      <c r="B13" s="17" t="s">
        <v>12</v>
      </c>
      <c r="C13" s="17"/>
      <c r="D13" s="19">
        <v>38281</v>
      </c>
      <c r="E13" s="19"/>
      <c r="F13" s="20">
        <f>SUM(D13:E13)</f>
        <v>38281</v>
      </c>
    </row>
    <row r="14" spans="1:6" ht="13.5" thickBot="1">
      <c r="A14" s="22"/>
      <c r="B14" s="23"/>
      <c r="C14" s="23"/>
      <c r="D14" s="24"/>
      <c r="E14" s="24"/>
      <c r="F14" s="25"/>
    </row>
    <row r="15" spans="1:6" ht="15.75" thickBot="1">
      <c r="A15" s="130" t="s">
        <v>13</v>
      </c>
      <c r="B15" s="131"/>
      <c r="C15" s="131"/>
      <c r="D15" s="134">
        <v>10714753</v>
      </c>
      <c r="E15" s="134">
        <f>E16+E19</f>
        <v>130446</v>
      </c>
      <c r="F15" s="135">
        <f>SUM(D15:E15)</f>
        <v>10845199</v>
      </c>
    </row>
    <row r="16" spans="1:6" ht="12.75">
      <c r="A16" s="5">
        <v>4</v>
      </c>
      <c r="B16" s="7" t="s">
        <v>14</v>
      </c>
      <c r="C16" s="7"/>
      <c r="D16" s="8">
        <v>1395967</v>
      </c>
      <c r="E16" s="8">
        <v>36441</v>
      </c>
      <c r="F16" s="9">
        <f>SUM(D16:E16)</f>
        <v>1432408</v>
      </c>
    </row>
    <row r="17" spans="1:6" ht="12.75">
      <c r="A17" s="26"/>
      <c r="B17" s="11">
        <v>45</v>
      </c>
      <c r="C17" s="27" t="s">
        <v>15</v>
      </c>
      <c r="D17" s="12">
        <v>402801</v>
      </c>
      <c r="E17" s="28">
        <v>36441</v>
      </c>
      <c r="F17" s="29">
        <f>SUM(D17:E17)</f>
        <v>439242</v>
      </c>
    </row>
    <row r="18" spans="1:6" ht="12.75">
      <c r="A18" s="14"/>
      <c r="B18" s="15"/>
      <c r="C18" s="15"/>
      <c r="D18" s="12"/>
      <c r="E18" s="12"/>
      <c r="F18" s="13"/>
    </row>
    <row r="19" spans="1:6" ht="12.75">
      <c r="A19" s="16">
        <v>5</v>
      </c>
      <c r="B19" s="17" t="s">
        <v>16</v>
      </c>
      <c r="C19" s="17"/>
      <c r="D19" s="19">
        <f>SUM(D20:D22)</f>
        <v>9318786</v>
      </c>
      <c r="E19" s="19">
        <f>SUM(E20:E22)</f>
        <v>94005</v>
      </c>
      <c r="F19" s="20">
        <f>SUM(D19:E19)</f>
        <v>9412791</v>
      </c>
    </row>
    <row r="20" spans="1:6" ht="12.75">
      <c r="A20" s="26"/>
      <c r="B20" s="11">
        <v>50</v>
      </c>
      <c r="C20" s="11" t="s">
        <v>17</v>
      </c>
      <c r="D20" s="12">
        <v>6161328</v>
      </c>
      <c r="E20" s="12">
        <v>21404</v>
      </c>
      <c r="F20" s="13">
        <f>SUM(D20:E20)</f>
        <v>6182732</v>
      </c>
    </row>
    <row r="21" spans="1:6" ht="12.75">
      <c r="A21" s="26"/>
      <c r="B21" s="11">
        <v>55</v>
      </c>
      <c r="C21" s="11" t="s">
        <v>18</v>
      </c>
      <c r="D21" s="12">
        <v>3102055</v>
      </c>
      <c r="E21" s="12">
        <v>75901</v>
      </c>
      <c r="F21" s="13">
        <f>SUM(D21:E21)</f>
        <v>3177956</v>
      </c>
    </row>
    <row r="22" spans="1:6" ht="12.75">
      <c r="A22" s="30"/>
      <c r="B22" s="11">
        <v>60</v>
      </c>
      <c r="C22" s="11" t="s">
        <v>19</v>
      </c>
      <c r="D22" s="12">
        <v>55403</v>
      </c>
      <c r="E22" s="12">
        <v>-3300</v>
      </c>
      <c r="F22" s="13">
        <f>SUM(D22:E22)</f>
        <v>52103</v>
      </c>
    </row>
    <row r="23" spans="1:6" ht="13.5" thickBot="1">
      <c r="A23" s="31"/>
      <c r="B23" s="32"/>
      <c r="C23" s="32"/>
      <c r="D23" s="33"/>
      <c r="E23" s="33"/>
      <c r="F23" s="34"/>
    </row>
    <row r="24" spans="1:6" ht="15.75" thickBot="1">
      <c r="A24" s="136" t="s">
        <v>20</v>
      </c>
      <c r="B24" s="137"/>
      <c r="C24" s="138"/>
      <c r="D24" s="134">
        <f>D5-D15</f>
        <v>79748</v>
      </c>
      <c r="E24" s="134">
        <f>E5-E15</f>
        <v>40249</v>
      </c>
      <c r="F24" s="135">
        <f>SUM(D24:E24)</f>
        <v>119997</v>
      </c>
    </row>
    <row r="25" spans="1:6" ht="13.5" thickBot="1">
      <c r="A25" s="35"/>
      <c r="B25" s="36"/>
      <c r="C25" s="36"/>
      <c r="D25" s="37"/>
      <c r="E25" s="37"/>
      <c r="F25" s="38"/>
    </row>
    <row r="26" spans="1:6" ht="15.75" thickBot="1">
      <c r="A26" s="136" t="s">
        <v>21</v>
      </c>
      <c r="B26" s="137"/>
      <c r="C26" s="138"/>
      <c r="D26" s="134">
        <f>SUM(D27:D31)</f>
        <v>-2604921</v>
      </c>
      <c r="E26" s="134">
        <f>E27+E28</f>
        <v>-40249</v>
      </c>
      <c r="F26" s="135">
        <f aca="true" t="shared" si="0" ref="F26:F31">SUM(D26:E26)</f>
        <v>-2645170</v>
      </c>
    </row>
    <row r="27" spans="1:6" ht="12.75">
      <c r="A27" s="39"/>
      <c r="B27" s="40" t="s">
        <v>22</v>
      </c>
      <c r="C27" s="41"/>
      <c r="D27" s="42">
        <v>-4144914</v>
      </c>
      <c r="E27" s="42">
        <v>-64684</v>
      </c>
      <c r="F27" s="43">
        <f t="shared" si="0"/>
        <v>-4209598</v>
      </c>
    </row>
    <row r="28" spans="1:6" ht="12.75">
      <c r="A28" s="14"/>
      <c r="B28" s="11" t="s">
        <v>23</v>
      </c>
      <c r="C28" s="15"/>
      <c r="D28" s="12">
        <v>2710393</v>
      </c>
      <c r="E28" s="12">
        <v>24435</v>
      </c>
      <c r="F28" s="13">
        <f t="shared" si="0"/>
        <v>2734828</v>
      </c>
    </row>
    <row r="29" spans="1:6" ht="12.75">
      <c r="A29" s="14"/>
      <c r="B29" s="27" t="s">
        <v>24</v>
      </c>
      <c r="C29" s="15"/>
      <c r="D29" s="12">
        <v>-1121400</v>
      </c>
      <c r="E29" s="12"/>
      <c r="F29" s="13">
        <f t="shared" si="0"/>
        <v>-1121400</v>
      </c>
    </row>
    <row r="30" spans="1:6" ht="12.75">
      <c r="A30" s="14"/>
      <c r="B30" s="11" t="s">
        <v>25</v>
      </c>
      <c r="C30" s="15"/>
      <c r="D30" s="12">
        <v>10000</v>
      </c>
      <c r="E30" s="12"/>
      <c r="F30" s="13">
        <f t="shared" si="0"/>
        <v>10000</v>
      </c>
    </row>
    <row r="31" spans="1:6" ht="12.75">
      <c r="A31" s="14"/>
      <c r="B31" s="11" t="s">
        <v>26</v>
      </c>
      <c r="C31" s="15"/>
      <c r="D31" s="12">
        <v>-59000</v>
      </c>
      <c r="E31" s="12"/>
      <c r="F31" s="13">
        <f t="shared" si="0"/>
        <v>-59000</v>
      </c>
    </row>
    <row r="32" spans="1:6" ht="13.5" thickBot="1">
      <c r="A32" s="31"/>
      <c r="B32" s="44"/>
      <c r="C32" s="32"/>
      <c r="D32" s="33"/>
      <c r="E32" s="33"/>
      <c r="F32" s="34"/>
    </row>
    <row r="33" spans="1:6" ht="15.75" thickBot="1">
      <c r="A33" s="130" t="s">
        <v>27</v>
      </c>
      <c r="B33" s="139"/>
      <c r="C33" s="140"/>
      <c r="D33" s="134">
        <f>D24+D26</f>
        <v>-2525173</v>
      </c>
      <c r="E33" s="134">
        <f>E24+E26</f>
        <v>0</v>
      </c>
      <c r="F33" s="135">
        <f>SUM(D33:E33)</f>
        <v>-2525173</v>
      </c>
    </row>
    <row r="34" spans="1:6" ht="13.5" thickBot="1">
      <c r="A34" s="35"/>
      <c r="B34" s="45"/>
      <c r="C34" s="36"/>
      <c r="D34" s="37"/>
      <c r="E34" s="37"/>
      <c r="F34" s="38"/>
    </row>
    <row r="35" spans="1:6" ht="15.75" thickBot="1">
      <c r="A35" s="141" t="s">
        <v>28</v>
      </c>
      <c r="B35" s="142"/>
      <c r="C35" s="142"/>
      <c r="D35" s="143">
        <f>D36+D37</f>
        <v>1110200</v>
      </c>
      <c r="E35" s="144"/>
      <c r="F35" s="145">
        <f>SUM(D35:E35)</f>
        <v>1110200</v>
      </c>
    </row>
    <row r="36" spans="1:6" ht="12.75">
      <c r="A36" s="46"/>
      <c r="B36" s="40" t="s">
        <v>29</v>
      </c>
      <c r="C36" s="40"/>
      <c r="D36" s="47">
        <v>1110200</v>
      </c>
      <c r="E36" s="42"/>
      <c r="F36" s="43">
        <f>SUM(D36:E36)</f>
        <v>1110200</v>
      </c>
    </row>
    <row r="37" spans="1:6" ht="12.75">
      <c r="A37" s="10"/>
      <c r="B37" s="11" t="s">
        <v>30</v>
      </c>
      <c r="C37" s="11"/>
      <c r="D37" s="48"/>
      <c r="E37" s="12"/>
      <c r="F37" s="13"/>
    </row>
    <row r="38" spans="1:6" ht="13.5" thickBot="1">
      <c r="A38" s="49"/>
      <c r="B38" s="50"/>
      <c r="C38" s="50"/>
      <c r="D38" s="51"/>
      <c r="E38" s="33"/>
      <c r="F38" s="34"/>
    </row>
    <row r="39" spans="1:6" ht="15.75" thickBot="1">
      <c r="A39" s="146" t="s">
        <v>31</v>
      </c>
      <c r="B39" s="147"/>
      <c r="C39" s="147"/>
      <c r="D39" s="143">
        <v>1414973</v>
      </c>
      <c r="E39" s="134"/>
      <c r="F39" s="135">
        <f>SUM(D39:E39)</f>
        <v>1414973</v>
      </c>
    </row>
  </sheetData>
  <sheetProtection/>
  <mergeCells count="1">
    <mergeCell ref="B4:C4"/>
  </mergeCells>
  <printOptions/>
  <pageMargins left="0.44" right="0.1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0.00390625" style="0" customWidth="1"/>
    <col min="2" max="2" width="51.00390625" style="0" customWidth="1"/>
    <col min="3" max="3" width="11.28125" style="0" customWidth="1"/>
    <col min="4" max="4" width="10.28125" style="0" customWidth="1"/>
    <col min="5" max="5" width="11.421875" style="0" customWidth="1"/>
  </cols>
  <sheetData>
    <row r="2" spans="3:4" ht="12.75">
      <c r="C2" s="95" t="s">
        <v>86</v>
      </c>
      <c r="D2" s="95"/>
    </row>
    <row r="3" spans="3:4" ht="12.75">
      <c r="C3" s="95" t="s">
        <v>33</v>
      </c>
      <c r="D3" s="95"/>
    </row>
    <row r="4" spans="3:4" ht="12.75">
      <c r="C4" s="96" t="s">
        <v>122</v>
      </c>
      <c r="D4" s="95"/>
    </row>
    <row r="5" spans="3:4" ht="12.75">
      <c r="C5" s="95" t="s">
        <v>125</v>
      </c>
      <c r="D5" s="95"/>
    </row>
    <row r="6" ht="15.75" thickBot="1">
      <c r="A6" s="148" t="s">
        <v>87</v>
      </c>
    </row>
    <row r="7" spans="1:5" ht="39" thickBot="1">
      <c r="A7" s="161" t="s">
        <v>1</v>
      </c>
      <c r="B7" s="162" t="s">
        <v>88</v>
      </c>
      <c r="C7" s="128" t="s">
        <v>3</v>
      </c>
      <c r="D7" s="128" t="s">
        <v>4</v>
      </c>
      <c r="E7" s="129" t="s">
        <v>5</v>
      </c>
    </row>
    <row r="8" spans="1:5" ht="15.75" thickBot="1">
      <c r="A8" s="136">
        <v>30</v>
      </c>
      <c r="B8" s="137" t="s">
        <v>7</v>
      </c>
      <c r="C8" s="134">
        <v>5462925</v>
      </c>
      <c r="D8" s="134">
        <f>D9</f>
        <v>125395</v>
      </c>
      <c r="E8" s="135">
        <f>SUM(C8:D8)</f>
        <v>5588320</v>
      </c>
    </row>
    <row r="9" spans="1:5" ht="12.75">
      <c r="A9" s="97">
        <v>3000</v>
      </c>
      <c r="B9" s="40" t="s">
        <v>8</v>
      </c>
      <c r="C9" s="98">
        <v>5378750</v>
      </c>
      <c r="D9" s="42">
        <v>125395</v>
      </c>
      <c r="E9" s="43">
        <f>SUM(C9:D9)</f>
        <v>5504145</v>
      </c>
    </row>
    <row r="10" spans="1:5" ht="13.5" thickBot="1">
      <c r="A10" s="31"/>
      <c r="B10" s="32"/>
      <c r="C10" s="33"/>
      <c r="D10" s="33"/>
      <c r="E10" s="34"/>
    </row>
    <row r="11" spans="1:5" ht="15.75" thickBot="1">
      <c r="A11" s="136">
        <v>32</v>
      </c>
      <c r="B11" s="149" t="s">
        <v>9</v>
      </c>
      <c r="C11" s="134">
        <v>929391</v>
      </c>
      <c r="D11" s="134">
        <f>SUM(D12:D14)</f>
        <v>8044</v>
      </c>
      <c r="E11" s="135">
        <f>SUM(C11:D11)</f>
        <v>937435</v>
      </c>
    </row>
    <row r="12" spans="1:5" ht="12.75">
      <c r="A12" s="99" t="s">
        <v>89</v>
      </c>
      <c r="B12" s="100" t="s">
        <v>90</v>
      </c>
      <c r="C12" s="42">
        <v>0</v>
      </c>
      <c r="D12" s="42">
        <v>768</v>
      </c>
      <c r="E12" s="43">
        <f>SUM(C12:D12)</f>
        <v>768</v>
      </c>
    </row>
    <row r="13" spans="1:5" ht="12.75">
      <c r="A13" s="101" t="s">
        <v>91</v>
      </c>
      <c r="B13" s="102" t="s">
        <v>92</v>
      </c>
      <c r="C13" s="12">
        <v>20836</v>
      </c>
      <c r="D13" s="12">
        <v>2500</v>
      </c>
      <c r="E13" s="13">
        <f>SUM(C13:D13)</f>
        <v>23336</v>
      </c>
    </row>
    <row r="14" spans="1:5" ht="12.75">
      <c r="A14" s="101" t="s">
        <v>93</v>
      </c>
      <c r="B14" s="102" t="s">
        <v>94</v>
      </c>
      <c r="C14" s="12">
        <v>75655</v>
      </c>
      <c r="D14" s="12">
        <v>4776</v>
      </c>
      <c r="E14" s="13">
        <f>SUM(C14:D14)</f>
        <v>80431</v>
      </c>
    </row>
    <row r="15" spans="1:5" ht="13.5" thickBot="1">
      <c r="A15" s="31"/>
      <c r="B15" s="32"/>
      <c r="C15" s="33"/>
      <c r="D15" s="33"/>
      <c r="E15" s="34"/>
    </row>
    <row r="16" spans="1:5" ht="15.75" thickBot="1">
      <c r="A16" s="136">
        <v>3500.352</v>
      </c>
      <c r="B16" s="149" t="s">
        <v>10</v>
      </c>
      <c r="C16" s="134">
        <v>4363904</v>
      </c>
      <c r="D16" s="134">
        <f>D17</f>
        <v>37256</v>
      </c>
      <c r="E16" s="135">
        <f>SUM(C16:D16)</f>
        <v>4401160</v>
      </c>
    </row>
    <row r="17" spans="1:5" ht="13.5" thickBot="1">
      <c r="A17" s="103">
        <v>3500</v>
      </c>
      <c r="B17" s="104" t="s">
        <v>95</v>
      </c>
      <c r="C17" s="105">
        <v>102016</v>
      </c>
      <c r="D17" s="105">
        <f>D18+D19</f>
        <v>37256</v>
      </c>
      <c r="E17" s="106">
        <f>SUM(C17:D17)</f>
        <v>139272</v>
      </c>
    </row>
    <row r="18" spans="1:5" ht="12.75">
      <c r="A18" s="99" t="s">
        <v>96</v>
      </c>
      <c r="B18" s="107" t="s">
        <v>97</v>
      </c>
      <c r="C18" s="98">
        <v>23428</v>
      </c>
      <c r="D18" s="42">
        <v>-272</v>
      </c>
      <c r="E18" s="43">
        <f>SUM(C18:D18)</f>
        <v>23156</v>
      </c>
    </row>
    <row r="19" spans="1:5" ht="12.75">
      <c r="A19" s="101" t="s">
        <v>96</v>
      </c>
      <c r="B19" s="102" t="s">
        <v>98</v>
      </c>
      <c r="C19" s="12">
        <v>46222</v>
      </c>
      <c r="D19" s="12">
        <v>37528</v>
      </c>
      <c r="E19" s="13">
        <f>SUM(C19:D19)</f>
        <v>83750</v>
      </c>
    </row>
    <row r="20" spans="1:5" ht="13.5" thickBot="1">
      <c r="A20" s="159"/>
      <c r="B20" s="160"/>
      <c r="C20" s="33"/>
      <c r="D20" s="33"/>
      <c r="E20" s="34"/>
    </row>
    <row r="21" spans="1:5" ht="15.75" thickBot="1">
      <c r="A21" s="163" t="s">
        <v>123</v>
      </c>
      <c r="B21" s="164" t="s">
        <v>124</v>
      </c>
      <c r="C21" s="134">
        <v>38281</v>
      </c>
      <c r="D21" s="134"/>
      <c r="E21" s="135">
        <v>38281</v>
      </c>
    </row>
    <row r="22" spans="1:5" ht="13.5" thickBot="1">
      <c r="A22" s="35"/>
      <c r="B22" s="36"/>
      <c r="C22" s="37"/>
      <c r="D22" s="37"/>
      <c r="E22" s="38"/>
    </row>
    <row r="23" spans="1:5" ht="15.75" thickBot="1">
      <c r="A23" s="150" t="s">
        <v>99</v>
      </c>
      <c r="B23" s="151"/>
      <c r="C23" s="134">
        <f>C8+C11+C16+C21</f>
        <v>10794501</v>
      </c>
      <c r="D23" s="134">
        <f>D8+D11+D16</f>
        <v>170695</v>
      </c>
      <c r="E23" s="135">
        <f>E8+E11+E16+E21</f>
        <v>10965196</v>
      </c>
    </row>
  </sheetData>
  <sheetProtection/>
  <printOptions/>
  <pageMargins left="0.75" right="0.2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99"/>
  <sheetViews>
    <sheetView tabSelected="1" zoomScalePageLayoutView="0" workbookViewId="0" topLeftCell="A3">
      <selection activeCell="E81" sqref="E81"/>
    </sheetView>
  </sheetViews>
  <sheetFormatPr defaultColWidth="9.140625" defaultRowHeight="12.75"/>
  <cols>
    <col min="1" max="1" width="6.28125" style="0" customWidth="1"/>
    <col min="2" max="2" width="49.28125" style="0" customWidth="1"/>
    <col min="3" max="3" width="11.421875" style="0" customWidth="1"/>
    <col min="4" max="4" width="10.7109375" style="0" customWidth="1"/>
    <col min="5" max="5" width="11.00390625" style="0" customWidth="1"/>
  </cols>
  <sheetData>
    <row r="1" ht="12.75" hidden="1"/>
    <row r="2" ht="12.75" hidden="1"/>
    <row r="3" ht="12.75">
      <c r="D3" t="s">
        <v>32</v>
      </c>
    </row>
    <row r="4" ht="12.75">
      <c r="D4" t="s">
        <v>33</v>
      </c>
    </row>
    <row r="5" ht="12.75">
      <c r="D5" t="s">
        <v>122</v>
      </c>
    </row>
    <row r="6" ht="12.75">
      <c r="D6" t="s">
        <v>125</v>
      </c>
    </row>
    <row r="9" spans="1:5" ht="16.5" thickBot="1">
      <c r="A9" s="52" t="s">
        <v>34</v>
      </c>
      <c r="B9" s="53"/>
      <c r="C9" s="54"/>
      <c r="D9" s="55"/>
      <c r="E9" s="55"/>
    </row>
    <row r="10" spans="1:5" ht="45.75" thickBot="1">
      <c r="A10" s="56" t="s">
        <v>1</v>
      </c>
      <c r="B10" s="57" t="s">
        <v>35</v>
      </c>
      <c r="C10" s="58" t="s">
        <v>3</v>
      </c>
      <c r="D10" s="59" t="s">
        <v>4</v>
      </c>
      <c r="E10" s="60" t="s">
        <v>5</v>
      </c>
    </row>
    <row r="11" spans="1:5" ht="12.75">
      <c r="A11" s="61"/>
      <c r="B11" s="62"/>
      <c r="C11" s="63"/>
      <c r="D11" s="64"/>
      <c r="E11" s="63"/>
    </row>
    <row r="12" spans="1:5" ht="12.75">
      <c r="A12" s="65" t="s">
        <v>36</v>
      </c>
      <c r="B12" s="66" t="s">
        <v>37</v>
      </c>
      <c r="C12" s="67"/>
      <c r="D12" s="68"/>
      <c r="E12" s="67"/>
    </row>
    <row r="13" spans="1:5" ht="12.75">
      <c r="A13" s="69" t="s">
        <v>38</v>
      </c>
      <c r="B13" s="70" t="s">
        <v>39</v>
      </c>
      <c r="C13" s="71">
        <v>54103</v>
      </c>
      <c r="D13" s="72">
        <v>-3300</v>
      </c>
      <c r="E13" s="71">
        <f>SUM(C13:D13)</f>
        <v>50803</v>
      </c>
    </row>
    <row r="14" spans="1:5" ht="12.75">
      <c r="A14" s="73"/>
      <c r="B14" s="74"/>
      <c r="C14" s="71"/>
      <c r="D14" s="72"/>
      <c r="E14" s="71"/>
    </row>
    <row r="15" spans="1:5" ht="12.75">
      <c r="A15" s="75" t="s">
        <v>40</v>
      </c>
      <c r="B15" s="76" t="s">
        <v>41</v>
      </c>
      <c r="C15" s="77"/>
      <c r="D15" s="72"/>
      <c r="E15" s="71"/>
    </row>
    <row r="16" spans="1:5" ht="12.75">
      <c r="A16" s="69" t="s">
        <v>42</v>
      </c>
      <c r="B16" s="70" t="s">
        <v>18</v>
      </c>
      <c r="C16" s="77">
        <v>19463</v>
      </c>
      <c r="D16" s="78">
        <v>11917</v>
      </c>
      <c r="E16" s="71">
        <f>SUM(C16:D16)</f>
        <v>31380</v>
      </c>
    </row>
    <row r="17" spans="1:5" ht="12.75">
      <c r="A17" s="73"/>
      <c r="B17" s="74"/>
      <c r="C17" s="71"/>
      <c r="D17" s="72"/>
      <c r="E17" s="71"/>
    </row>
    <row r="18" spans="1:5" ht="12.75">
      <c r="A18" s="75" t="s">
        <v>40</v>
      </c>
      <c r="B18" s="76" t="s">
        <v>43</v>
      </c>
      <c r="C18" s="77"/>
      <c r="D18" s="78"/>
      <c r="E18" s="71"/>
    </row>
    <row r="19" spans="1:5" ht="12.75">
      <c r="A19" s="69" t="s">
        <v>44</v>
      </c>
      <c r="B19" s="70" t="s">
        <v>45</v>
      </c>
      <c r="C19" s="77">
        <v>83168</v>
      </c>
      <c r="D19" s="78">
        <v>32284</v>
      </c>
      <c r="E19" s="71">
        <f>SUM(C19:D19)</f>
        <v>115452</v>
      </c>
    </row>
    <row r="20" spans="1:5" ht="12.75">
      <c r="A20" s="73"/>
      <c r="B20" s="74"/>
      <c r="C20" s="71"/>
      <c r="D20" s="72"/>
      <c r="E20" s="71"/>
    </row>
    <row r="21" spans="1:5" ht="12.75">
      <c r="A21" s="75" t="s">
        <v>46</v>
      </c>
      <c r="B21" s="76" t="s">
        <v>47</v>
      </c>
      <c r="C21" s="77"/>
      <c r="D21" s="78"/>
      <c r="E21" s="71"/>
    </row>
    <row r="22" spans="1:5" ht="12.75">
      <c r="A22" s="69" t="s">
        <v>48</v>
      </c>
      <c r="B22" s="70" t="s">
        <v>17</v>
      </c>
      <c r="C22" s="77">
        <v>19291</v>
      </c>
      <c r="D22" s="78">
        <v>1365</v>
      </c>
      <c r="E22" s="71">
        <f>SUM(C22:D22)</f>
        <v>20656</v>
      </c>
    </row>
    <row r="23" spans="1:5" ht="12.75">
      <c r="A23" s="73"/>
      <c r="B23" s="74"/>
      <c r="C23" s="67"/>
      <c r="D23" s="68"/>
      <c r="E23" s="67"/>
    </row>
    <row r="24" spans="1:5" ht="12.75">
      <c r="A24" s="65" t="s">
        <v>49</v>
      </c>
      <c r="B24" s="66" t="s">
        <v>50</v>
      </c>
      <c r="C24" s="79">
        <v>416305</v>
      </c>
      <c r="D24" s="72">
        <f>D25+D26</f>
        <v>11667</v>
      </c>
      <c r="E24" s="71">
        <f>SUM(C24:D24)</f>
        <v>427972</v>
      </c>
    </row>
    <row r="25" spans="1:5" ht="12.75">
      <c r="A25" s="69" t="s">
        <v>48</v>
      </c>
      <c r="B25" s="70" t="s">
        <v>17</v>
      </c>
      <c r="C25" s="80">
        <v>207101</v>
      </c>
      <c r="D25" s="68">
        <v>3178</v>
      </c>
      <c r="E25" s="67">
        <f>SUM(C25:D25)</f>
        <v>210279</v>
      </c>
    </row>
    <row r="26" spans="1:5" ht="12.75">
      <c r="A26" s="69" t="s">
        <v>42</v>
      </c>
      <c r="B26" s="70" t="s">
        <v>18</v>
      </c>
      <c r="C26" s="80">
        <v>209204</v>
      </c>
      <c r="D26" s="81">
        <v>8489</v>
      </c>
      <c r="E26" s="67">
        <f>SUM(C26:D26)</f>
        <v>217693</v>
      </c>
    </row>
    <row r="27" spans="1:5" ht="12.75">
      <c r="A27" s="73"/>
      <c r="B27" s="74"/>
      <c r="C27" s="67"/>
      <c r="D27" s="68"/>
      <c r="E27" s="67"/>
    </row>
    <row r="28" spans="1:5" ht="12.75">
      <c r="A28" s="65" t="s">
        <v>51</v>
      </c>
      <c r="B28" s="66" t="s">
        <v>52</v>
      </c>
      <c r="C28" s="79">
        <v>370679</v>
      </c>
      <c r="D28" s="72">
        <f>D29</f>
        <v>5064</v>
      </c>
      <c r="E28" s="71">
        <f>SUM(C28:D28)</f>
        <v>375743</v>
      </c>
    </row>
    <row r="29" spans="1:5" ht="12.75">
      <c r="A29" s="69" t="s">
        <v>42</v>
      </c>
      <c r="B29" s="70" t="s">
        <v>18</v>
      </c>
      <c r="C29" s="80">
        <v>43948</v>
      </c>
      <c r="D29" s="68">
        <v>5064</v>
      </c>
      <c r="E29" s="67">
        <f>SUM(C29:D29)</f>
        <v>49012</v>
      </c>
    </row>
    <row r="30" spans="1:5" ht="12.75">
      <c r="A30" s="73"/>
      <c r="B30" s="74"/>
      <c r="C30" s="67"/>
      <c r="D30" s="68"/>
      <c r="E30" s="67"/>
    </row>
    <row r="31" spans="1:5" ht="12.75">
      <c r="A31" s="65" t="s">
        <v>53</v>
      </c>
      <c r="B31" s="66" t="s">
        <v>54</v>
      </c>
      <c r="C31" s="67">
        <v>262549</v>
      </c>
      <c r="D31" s="68">
        <f>D32</f>
        <v>485</v>
      </c>
      <c r="E31" s="67">
        <f>SUM(C31:D31)</f>
        <v>263034</v>
      </c>
    </row>
    <row r="32" spans="1:5" ht="12.75">
      <c r="A32" s="69" t="s">
        <v>42</v>
      </c>
      <c r="B32" s="70" t="s">
        <v>18</v>
      </c>
      <c r="C32" s="67">
        <v>51194</v>
      </c>
      <c r="D32" s="68">
        <v>485</v>
      </c>
      <c r="E32" s="67">
        <f>SUM(C32:D32)</f>
        <v>51679</v>
      </c>
    </row>
    <row r="33" spans="1:5" ht="12.75">
      <c r="A33" s="73"/>
      <c r="B33" s="74"/>
      <c r="C33" s="67"/>
      <c r="D33" s="68"/>
      <c r="E33" s="67"/>
    </row>
    <row r="34" spans="1:5" ht="12.75">
      <c r="A34" s="65" t="s">
        <v>55</v>
      </c>
      <c r="B34" s="66" t="s">
        <v>56</v>
      </c>
      <c r="C34" s="79">
        <v>241201</v>
      </c>
      <c r="D34" s="72">
        <f>D35</f>
        <v>886</v>
      </c>
      <c r="E34" s="71">
        <f>SUM(C34:D34)</f>
        <v>242087</v>
      </c>
    </row>
    <row r="35" spans="1:5" ht="12.75">
      <c r="A35" s="69" t="s">
        <v>42</v>
      </c>
      <c r="B35" s="70" t="s">
        <v>18</v>
      </c>
      <c r="C35" s="80">
        <v>86539</v>
      </c>
      <c r="D35" s="68">
        <v>886</v>
      </c>
      <c r="E35" s="67">
        <f>SUM(C35:D35)</f>
        <v>87425</v>
      </c>
    </row>
    <row r="36" spans="1:5" ht="12.75">
      <c r="A36" s="73"/>
      <c r="B36" s="74"/>
      <c r="C36" s="67"/>
      <c r="D36" s="68"/>
      <c r="E36" s="67"/>
    </row>
    <row r="37" spans="1:5" ht="12.75">
      <c r="A37" s="65" t="s">
        <v>57</v>
      </c>
      <c r="B37" s="66" t="s">
        <v>58</v>
      </c>
      <c r="C37" s="82">
        <v>248003</v>
      </c>
      <c r="D37" s="72">
        <f>D38</f>
        <v>4450</v>
      </c>
      <c r="E37" s="71">
        <f>SUM(C37:D37)</f>
        <v>252453</v>
      </c>
    </row>
    <row r="38" spans="1:5" ht="12.75">
      <c r="A38" s="69" t="s">
        <v>42</v>
      </c>
      <c r="B38" s="70" t="s">
        <v>18</v>
      </c>
      <c r="C38" s="80">
        <v>77344</v>
      </c>
      <c r="D38" s="68">
        <v>4450</v>
      </c>
      <c r="E38" s="67">
        <f>SUM(C38:D38)</f>
        <v>81794</v>
      </c>
    </row>
    <row r="39" spans="1:5" ht="12.75">
      <c r="A39" s="73"/>
      <c r="B39" s="74"/>
      <c r="C39" s="67"/>
      <c r="D39" s="68"/>
      <c r="E39" s="67"/>
    </row>
    <row r="40" spans="1:5" ht="12.75">
      <c r="A40" s="65" t="s">
        <v>59</v>
      </c>
      <c r="B40" s="66" t="s">
        <v>60</v>
      </c>
      <c r="C40" s="77">
        <v>70291</v>
      </c>
      <c r="D40" s="72">
        <f>D41</f>
        <v>450</v>
      </c>
      <c r="E40" s="71">
        <f>SUM(C40:D40)</f>
        <v>70741</v>
      </c>
    </row>
    <row r="41" spans="1:5" ht="12.75">
      <c r="A41" s="69" t="s">
        <v>42</v>
      </c>
      <c r="B41" s="70" t="s">
        <v>18</v>
      </c>
      <c r="C41" s="80">
        <v>32916</v>
      </c>
      <c r="D41" s="68">
        <v>450</v>
      </c>
      <c r="E41" s="67">
        <f>SUM(C41:D41)</f>
        <v>33366</v>
      </c>
    </row>
    <row r="42" spans="1:5" ht="12.75">
      <c r="A42" s="73"/>
      <c r="B42" s="74"/>
      <c r="C42" s="67"/>
      <c r="D42" s="68"/>
      <c r="E42" s="67"/>
    </row>
    <row r="43" spans="1:5" ht="12.75">
      <c r="A43" s="75" t="s">
        <v>61</v>
      </c>
      <c r="B43" s="76" t="s">
        <v>62</v>
      </c>
      <c r="C43" s="80"/>
      <c r="D43" s="68"/>
      <c r="E43" s="67"/>
    </row>
    <row r="44" spans="1:5" ht="14.25">
      <c r="A44" s="83" t="s">
        <v>42</v>
      </c>
      <c r="B44" s="84" t="s">
        <v>18</v>
      </c>
      <c r="C44" s="77">
        <v>14800</v>
      </c>
      <c r="D44" s="72">
        <v>18369</v>
      </c>
      <c r="E44" s="71">
        <f>SUM(C44:D44)</f>
        <v>33169</v>
      </c>
    </row>
    <row r="45" spans="1:5" ht="12.75">
      <c r="A45" s="73"/>
      <c r="B45" s="74"/>
      <c r="C45" s="67"/>
      <c r="D45" s="68"/>
      <c r="E45" s="67"/>
    </row>
    <row r="46" spans="1:5" ht="12.75">
      <c r="A46" s="65" t="s">
        <v>63</v>
      </c>
      <c r="B46" s="85" t="s">
        <v>64</v>
      </c>
      <c r="C46" s="67"/>
      <c r="D46" s="68"/>
      <c r="E46" s="67"/>
    </row>
    <row r="47" spans="1:5" ht="12.75">
      <c r="A47" s="69" t="s">
        <v>44</v>
      </c>
      <c r="B47" s="70" t="s">
        <v>45</v>
      </c>
      <c r="C47" s="71">
        <v>0</v>
      </c>
      <c r="D47" s="72">
        <v>455</v>
      </c>
      <c r="E47" s="71">
        <f>SUM(C47:D47)</f>
        <v>455</v>
      </c>
    </row>
    <row r="48" spans="1:5" ht="12.75">
      <c r="A48" s="73"/>
      <c r="B48" s="74"/>
      <c r="C48" s="67"/>
      <c r="D48" s="68"/>
      <c r="E48" s="67"/>
    </row>
    <row r="49" spans="1:5" ht="24.75" customHeight="1">
      <c r="A49" s="65" t="s">
        <v>63</v>
      </c>
      <c r="B49" s="86" t="s">
        <v>65</v>
      </c>
      <c r="C49" s="87"/>
      <c r="D49" s="88"/>
      <c r="E49" s="87"/>
    </row>
    <row r="50" spans="1:5" ht="12.75">
      <c r="A50" s="69" t="s">
        <v>44</v>
      </c>
      <c r="B50" s="70" t="s">
        <v>45</v>
      </c>
      <c r="C50" s="71">
        <v>0</v>
      </c>
      <c r="D50" s="72">
        <v>3702</v>
      </c>
      <c r="E50" s="71">
        <f>SUM(C50:D50)</f>
        <v>3702</v>
      </c>
    </row>
    <row r="51" spans="1:5" ht="12.75">
      <c r="A51" s="73"/>
      <c r="B51" s="74"/>
      <c r="C51" s="67"/>
      <c r="D51" s="68"/>
      <c r="E51" s="67"/>
    </row>
    <row r="52" spans="1:5" ht="12.75">
      <c r="A52" s="65" t="s">
        <v>66</v>
      </c>
      <c r="B52" s="66" t="s">
        <v>67</v>
      </c>
      <c r="C52" s="82">
        <v>216991</v>
      </c>
      <c r="D52" s="72">
        <f>D54</f>
        <v>348</v>
      </c>
      <c r="E52" s="71">
        <f>SUM(C52:D52)</f>
        <v>217339</v>
      </c>
    </row>
    <row r="53" spans="1:5" ht="14.25">
      <c r="A53" s="83" t="s">
        <v>42</v>
      </c>
      <c r="B53" s="84" t="s">
        <v>18</v>
      </c>
      <c r="C53" s="67"/>
      <c r="D53" s="68"/>
      <c r="E53" s="67"/>
    </row>
    <row r="54" spans="1:5" ht="12.75">
      <c r="A54" s="73"/>
      <c r="B54" s="89" t="s">
        <v>68</v>
      </c>
      <c r="C54" s="67">
        <v>46409</v>
      </c>
      <c r="D54" s="68">
        <v>348</v>
      </c>
      <c r="E54" s="67">
        <f>SUM(C54:D54)</f>
        <v>46757</v>
      </c>
    </row>
    <row r="55" spans="1:5" ht="12.75">
      <c r="A55" s="73"/>
      <c r="B55" s="74"/>
      <c r="C55" s="67"/>
      <c r="D55" s="68"/>
      <c r="E55" s="67"/>
    </row>
    <row r="56" spans="1:5" ht="12.75">
      <c r="A56" s="65" t="s">
        <v>66</v>
      </c>
      <c r="B56" s="66" t="s">
        <v>69</v>
      </c>
      <c r="C56" s="82">
        <v>501072</v>
      </c>
      <c r="D56" s="72">
        <f>D58</f>
        <v>773</v>
      </c>
      <c r="E56" s="71">
        <f>SUM(C56:D56)</f>
        <v>501845</v>
      </c>
    </row>
    <row r="57" spans="1:5" ht="14.25">
      <c r="A57" s="83" t="s">
        <v>42</v>
      </c>
      <c r="B57" s="84" t="s">
        <v>18</v>
      </c>
      <c r="C57" s="67"/>
      <c r="D57" s="68"/>
      <c r="E57" s="67"/>
    </row>
    <row r="58" spans="1:5" ht="12.75">
      <c r="A58" s="73"/>
      <c r="B58" s="89" t="s">
        <v>68</v>
      </c>
      <c r="C58" s="67">
        <v>106216</v>
      </c>
      <c r="D58" s="68">
        <v>773</v>
      </c>
      <c r="E58" s="67">
        <f>SUM(C58:D58)</f>
        <v>106989</v>
      </c>
    </row>
    <row r="59" spans="1:5" ht="12.75">
      <c r="A59" s="73"/>
      <c r="B59" s="74"/>
      <c r="C59" s="67"/>
      <c r="D59" s="68"/>
      <c r="E59" s="67"/>
    </row>
    <row r="60" spans="1:5" ht="12.75">
      <c r="A60" s="65" t="s">
        <v>66</v>
      </c>
      <c r="B60" s="66" t="s">
        <v>70</v>
      </c>
      <c r="C60" s="82">
        <v>537374</v>
      </c>
      <c r="D60" s="72">
        <f>D62</f>
        <v>2815</v>
      </c>
      <c r="E60" s="71">
        <f>SUM(C60:D60)</f>
        <v>540189</v>
      </c>
    </row>
    <row r="61" spans="1:5" ht="14.25">
      <c r="A61" s="83" t="s">
        <v>42</v>
      </c>
      <c r="B61" s="84" t="s">
        <v>18</v>
      </c>
      <c r="C61" s="67"/>
      <c r="D61" s="68"/>
      <c r="E61" s="67"/>
    </row>
    <row r="62" spans="1:5" ht="12.75">
      <c r="A62" s="73"/>
      <c r="B62" s="89" t="s">
        <v>68</v>
      </c>
      <c r="C62" s="67">
        <v>120137</v>
      </c>
      <c r="D62" s="68">
        <v>2815</v>
      </c>
      <c r="E62" s="67">
        <f>SUM(C62:D62)</f>
        <v>122952</v>
      </c>
    </row>
    <row r="63" spans="1:5" ht="12.75">
      <c r="A63" s="73"/>
      <c r="B63" s="74"/>
      <c r="C63" s="67"/>
      <c r="D63" s="68"/>
      <c r="E63" s="67"/>
    </row>
    <row r="64" spans="1:5" ht="12.75">
      <c r="A64" s="65" t="s">
        <v>66</v>
      </c>
      <c r="B64" s="66" t="s">
        <v>71</v>
      </c>
      <c r="C64" s="82">
        <v>241227</v>
      </c>
      <c r="D64" s="72">
        <f>D66</f>
        <v>1237</v>
      </c>
      <c r="E64" s="71">
        <f>SUM(C64:D64)</f>
        <v>242464</v>
      </c>
    </row>
    <row r="65" spans="1:5" ht="14.25">
      <c r="A65" s="83" t="s">
        <v>42</v>
      </c>
      <c r="B65" s="84" t="s">
        <v>18</v>
      </c>
      <c r="C65" s="67"/>
      <c r="D65" s="68"/>
      <c r="E65" s="67"/>
    </row>
    <row r="66" spans="1:5" ht="12.75">
      <c r="A66" s="73"/>
      <c r="B66" s="89" t="s">
        <v>68</v>
      </c>
      <c r="C66" s="67">
        <v>67882</v>
      </c>
      <c r="D66" s="68">
        <v>1237</v>
      </c>
      <c r="E66" s="67">
        <f>SUM(C66:D66)</f>
        <v>69119</v>
      </c>
    </row>
    <row r="67" spans="1:5" ht="12.75">
      <c r="A67" s="73"/>
      <c r="B67" s="74"/>
      <c r="C67" s="67"/>
      <c r="D67" s="68"/>
      <c r="E67" s="67"/>
    </row>
    <row r="68" spans="1:5" ht="12.75">
      <c r="A68" s="65" t="s">
        <v>66</v>
      </c>
      <c r="B68" s="66" t="s">
        <v>72</v>
      </c>
      <c r="C68" s="82">
        <v>507468</v>
      </c>
      <c r="D68" s="72">
        <f>D70</f>
        <v>629</v>
      </c>
      <c r="E68" s="71">
        <f>SUM(C68:D68)</f>
        <v>508097</v>
      </c>
    </row>
    <row r="69" spans="1:5" ht="14.25">
      <c r="A69" s="83" t="s">
        <v>42</v>
      </c>
      <c r="B69" s="84" t="s">
        <v>18</v>
      </c>
      <c r="C69" s="67"/>
      <c r="D69" s="68"/>
      <c r="E69" s="67"/>
    </row>
    <row r="70" spans="1:5" ht="12.75">
      <c r="A70" s="73"/>
      <c r="B70" s="89" t="s">
        <v>68</v>
      </c>
      <c r="C70" s="67">
        <v>110851</v>
      </c>
      <c r="D70" s="68">
        <v>629</v>
      </c>
      <c r="E70" s="67">
        <f>SUM(C70:D70)</f>
        <v>111480</v>
      </c>
    </row>
    <row r="71" spans="1:5" ht="12.75">
      <c r="A71" s="73"/>
      <c r="B71" s="74"/>
      <c r="C71" s="67"/>
      <c r="D71" s="68"/>
      <c r="E71" s="67"/>
    </row>
    <row r="72" spans="1:5" ht="12.75">
      <c r="A72" s="65" t="s">
        <v>73</v>
      </c>
      <c r="B72" s="66" t="s">
        <v>74</v>
      </c>
      <c r="C72" s="82">
        <v>338218</v>
      </c>
      <c r="D72" s="72">
        <f>D74</f>
        <v>1587</v>
      </c>
      <c r="E72" s="71">
        <f>SUM(C72:D72)</f>
        <v>339805</v>
      </c>
    </row>
    <row r="73" spans="1:5" ht="12.75">
      <c r="A73" s="69" t="s">
        <v>42</v>
      </c>
      <c r="B73" s="70" t="s">
        <v>75</v>
      </c>
      <c r="C73" s="80"/>
      <c r="D73" s="68"/>
      <c r="E73" s="67"/>
    </row>
    <row r="74" spans="1:5" ht="12.75">
      <c r="A74" s="90"/>
      <c r="B74" s="70" t="s">
        <v>76</v>
      </c>
      <c r="C74" s="80">
        <v>54680</v>
      </c>
      <c r="D74" s="68">
        <v>1587</v>
      </c>
      <c r="E74" s="67">
        <f>SUM(C74:D74)</f>
        <v>56267</v>
      </c>
    </row>
    <row r="75" spans="1:5" ht="12.75">
      <c r="A75" s="73"/>
      <c r="B75" s="74"/>
      <c r="C75" s="67"/>
      <c r="D75" s="68"/>
      <c r="E75" s="67"/>
    </row>
    <row r="76" spans="1:5" ht="12.75">
      <c r="A76" s="65" t="s">
        <v>77</v>
      </c>
      <c r="B76" s="66" t="s">
        <v>78</v>
      </c>
      <c r="C76" s="82">
        <v>1069937</v>
      </c>
      <c r="D76" s="72">
        <f>D78+D79+D81</f>
        <v>50717</v>
      </c>
      <c r="E76" s="71">
        <f>SUM(C76:D76)</f>
        <v>1120654</v>
      </c>
    </row>
    <row r="77" spans="1:5" ht="12.75">
      <c r="A77" s="69" t="s">
        <v>48</v>
      </c>
      <c r="B77" s="70" t="s">
        <v>79</v>
      </c>
      <c r="C77" s="80"/>
      <c r="D77" s="68"/>
      <c r="E77" s="67"/>
    </row>
    <row r="78" spans="1:5" ht="12.75">
      <c r="A78" s="69"/>
      <c r="B78" s="70" t="s">
        <v>76</v>
      </c>
      <c r="C78" s="80">
        <v>290470</v>
      </c>
      <c r="D78" s="81">
        <v>5005</v>
      </c>
      <c r="E78" s="67">
        <f>SUM(C78:D78)</f>
        <v>295475</v>
      </c>
    </row>
    <row r="79" spans="1:5" ht="12.75">
      <c r="A79" s="69"/>
      <c r="B79" s="70" t="s">
        <v>80</v>
      </c>
      <c r="C79" s="80">
        <v>532485</v>
      </c>
      <c r="D79" s="81">
        <v>31232</v>
      </c>
      <c r="E79" s="67">
        <f>SUM(C79:D79)</f>
        <v>563717</v>
      </c>
    </row>
    <row r="80" spans="1:5" ht="12.75">
      <c r="A80" s="69" t="s">
        <v>42</v>
      </c>
      <c r="B80" s="70" t="s">
        <v>75</v>
      </c>
      <c r="C80" s="80"/>
      <c r="D80" s="68"/>
      <c r="E80" s="67"/>
    </row>
    <row r="81" spans="1:5" ht="12.75">
      <c r="A81" s="90"/>
      <c r="B81" s="70" t="s">
        <v>76</v>
      </c>
      <c r="C81" s="80">
        <v>144683</v>
      </c>
      <c r="D81" s="68">
        <v>14480</v>
      </c>
      <c r="E81" s="67">
        <f>SUM(C81:D81)</f>
        <v>159163</v>
      </c>
    </row>
    <row r="82" spans="1:5" ht="12.75">
      <c r="A82" s="73"/>
      <c r="B82" s="74"/>
      <c r="C82" s="67"/>
      <c r="D82" s="68"/>
      <c r="E82" s="67"/>
    </row>
    <row r="83" spans="1:5" ht="12.75">
      <c r="A83" s="65" t="s">
        <v>77</v>
      </c>
      <c r="B83" s="66" t="s">
        <v>81</v>
      </c>
      <c r="C83" s="82">
        <v>781959</v>
      </c>
      <c r="D83" s="72">
        <f>D85+D86</f>
        <v>-138579</v>
      </c>
      <c r="E83" s="71">
        <f>SUM(C83:D83)</f>
        <v>643380</v>
      </c>
    </row>
    <row r="84" spans="1:5" ht="12.75">
      <c r="A84" s="69" t="s">
        <v>48</v>
      </c>
      <c r="B84" s="70" t="s">
        <v>82</v>
      </c>
      <c r="C84" s="80"/>
      <c r="D84" s="68"/>
      <c r="E84" s="67"/>
    </row>
    <row r="85" spans="1:5" ht="12.75">
      <c r="A85" s="69"/>
      <c r="B85" s="70" t="s">
        <v>76</v>
      </c>
      <c r="C85" s="80">
        <v>161350</v>
      </c>
      <c r="D85" s="81">
        <v>-62818</v>
      </c>
      <c r="E85" s="67">
        <f>SUM(C85:D85)</f>
        <v>98532</v>
      </c>
    </row>
    <row r="86" spans="1:5" ht="12.75">
      <c r="A86" s="69"/>
      <c r="B86" s="70" t="s">
        <v>80</v>
      </c>
      <c r="C86" s="80">
        <v>412826</v>
      </c>
      <c r="D86" s="81">
        <v>-75761</v>
      </c>
      <c r="E86" s="67">
        <f>SUM(C86:D86)</f>
        <v>337065</v>
      </c>
    </row>
    <row r="87" spans="1:5" ht="12.75">
      <c r="A87" s="73"/>
      <c r="B87" s="74"/>
      <c r="C87" s="67"/>
      <c r="D87" s="68"/>
      <c r="E87" s="67"/>
    </row>
    <row r="88" spans="1:5" ht="12.75">
      <c r="A88" s="65" t="s">
        <v>77</v>
      </c>
      <c r="B88" s="66" t="s">
        <v>83</v>
      </c>
      <c r="C88" s="82">
        <v>807845</v>
      </c>
      <c r="D88" s="72">
        <f>D90+D91+D93</f>
        <v>37647</v>
      </c>
      <c r="E88" s="71">
        <f>SUM(C88:D88)</f>
        <v>845492</v>
      </c>
    </row>
    <row r="89" spans="1:5" ht="12.75">
      <c r="A89" s="69" t="s">
        <v>48</v>
      </c>
      <c r="B89" s="70" t="s">
        <v>79</v>
      </c>
      <c r="C89" s="80"/>
      <c r="D89" s="68"/>
      <c r="E89" s="67"/>
    </row>
    <row r="90" spans="1:5" ht="12.75">
      <c r="A90" s="69"/>
      <c r="B90" s="70" t="s">
        <v>76</v>
      </c>
      <c r="C90" s="80">
        <v>225139</v>
      </c>
      <c r="D90" s="81">
        <v>7200</v>
      </c>
      <c r="E90" s="67">
        <f>SUM(C90:D90)</f>
        <v>232339</v>
      </c>
    </row>
    <row r="91" spans="1:5" ht="12.75">
      <c r="A91" s="69"/>
      <c r="B91" s="70" t="s">
        <v>80</v>
      </c>
      <c r="C91" s="80">
        <v>388182</v>
      </c>
      <c r="D91" s="81">
        <v>26525</v>
      </c>
      <c r="E91" s="67">
        <f>SUM(C91:D91)</f>
        <v>414707</v>
      </c>
    </row>
    <row r="92" spans="1:5" ht="12.75">
      <c r="A92" s="69" t="s">
        <v>42</v>
      </c>
      <c r="B92" s="70" t="s">
        <v>75</v>
      </c>
      <c r="C92" s="80"/>
      <c r="D92" s="68"/>
      <c r="E92" s="67"/>
    </row>
    <row r="93" spans="1:5" ht="12.75">
      <c r="A93" s="90"/>
      <c r="B93" s="70" t="s">
        <v>76</v>
      </c>
      <c r="C93" s="80">
        <v>118009</v>
      </c>
      <c r="D93" s="68">
        <v>3922</v>
      </c>
      <c r="E93" s="67">
        <f>SUM(C93:D93)</f>
        <v>121931</v>
      </c>
    </row>
    <row r="94" spans="1:5" ht="12.75">
      <c r="A94" s="73"/>
      <c r="B94" s="74"/>
      <c r="C94" s="67"/>
      <c r="D94" s="68"/>
      <c r="E94" s="67"/>
    </row>
    <row r="95" spans="1:5" ht="12.75">
      <c r="A95" s="65" t="s">
        <v>77</v>
      </c>
      <c r="B95" s="66" t="s">
        <v>84</v>
      </c>
      <c r="C95" s="82">
        <v>120685</v>
      </c>
      <c r="D95" s="72">
        <f>D97+D98</f>
        <v>85478</v>
      </c>
      <c r="E95" s="71">
        <f>SUM(C95:D95)</f>
        <v>206163</v>
      </c>
    </row>
    <row r="96" spans="1:5" ht="12.75">
      <c r="A96" s="69" t="s">
        <v>48</v>
      </c>
      <c r="B96" s="70" t="s">
        <v>17</v>
      </c>
      <c r="C96" s="80"/>
      <c r="D96" s="68"/>
      <c r="E96" s="67"/>
    </row>
    <row r="97" spans="1:5" ht="12.75">
      <c r="A97" s="69"/>
      <c r="B97" s="70" t="s">
        <v>76</v>
      </c>
      <c r="C97" s="80">
        <v>23692</v>
      </c>
      <c r="D97" s="81">
        <v>21345</v>
      </c>
      <c r="E97" s="67">
        <f>SUM(C97:D97)</f>
        <v>45037</v>
      </c>
    </row>
    <row r="98" spans="1:5" ht="13.5" thickBot="1">
      <c r="A98" s="69"/>
      <c r="B98" s="70" t="s">
        <v>80</v>
      </c>
      <c r="C98" s="80">
        <v>29610</v>
      </c>
      <c r="D98" s="81">
        <v>64133</v>
      </c>
      <c r="E98" s="67">
        <f>SUM(C98:D98)</f>
        <v>93743</v>
      </c>
    </row>
    <row r="99" spans="1:5" ht="15.75" thickBot="1">
      <c r="A99" s="91" t="s">
        <v>85</v>
      </c>
      <c r="B99" s="92"/>
      <c r="C99" s="93">
        <v>10714753</v>
      </c>
      <c r="D99" s="94">
        <f>D13+D16+D19+D22+D24+D28+D31+D34+D37+D40+D44+D47+D50+D52+D56+D60+D64+D68+D72+D76+D83+D88+D95</f>
        <v>130446</v>
      </c>
      <c r="E99" s="93">
        <f>SUM(C99:D99)</f>
        <v>10845199</v>
      </c>
    </row>
  </sheetData>
  <sheetProtection/>
  <printOptions/>
  <pageMargins left="0.75" right="0.52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5.421875" style="0" customWidth="1"/>
    <col min="2" max="2" width="51.00390625" style="0" customWidth="1"/>
    <col min="3" max="3" width="10.57421875" style="0" customWidth="1"/>
    <col min="4" max="4" width="9.8515625" style="0" customWidth="1"/>
    <col min="5" max="5" width="11.28125" style="0" customWidth="1"/>
  </cols>
  <sheetData>
    <row r="3" ht="12.75">
      <c r="D3" t="s">
        <v>100</v>
      </c>
    </row>
    <row r="4" ht="12.75">
      <c r="D4" t="s">
        <v>33</v>
      </c>
    </row>
    <row r="5" ht="12.75">
      <c r="D5" t="s">
        <v>121</v>
      </c>
    </row>
    <row r="6" ht="12.75">
      <c r="D6" s="108" t="s">
        <v>125</v>
      </c>
    </row>
    <row r="9" ht="15.75" thickBot="1">
      <c r="A9" s="109" t="s">
        <v>101</v>
      </c>
    </row>
    <row r="10" spans="1:5" ht="39" thickBot="1">
      <c r="A10" s="110"/>
      <c r="B10" s="111"/>
      <c r="C10" s="128" t="s">
        <v>3</v>
      </c>
      <c r="D10" s="112" t="s">
        <v>4</v>
      </c>
      <c r="E10" s="129" t="s">
        <v>5</v>
      </c>
    </row>
    <row r="11" spans="1:5" ht="15.75" thickBot="1">
      <c r="A11" s="152">
        <v>15</v>
      </c>
      <c r="B11" s="131" t="s">
        <v>102</v>
      </c>
      <c r="C11" s="134">
        <v>-4144914</v>
      </c>
      <c r="D11" s="134">
        <f>SUM(D13:D23)</f>
        <v>-64684</v>
      </c>
      <c r="E11" s="135">
        <f>SUM(C11:D11)</f>
        <v>-4209598</v>
      </c>
    </row>
    <row r="12" spans="1:5" ht="12.75">
      <c r="A12" s="39"/>
      <c r="B12" s="41"/>
      <c r="C12" s="42"/>
      <c r="D12" s="42"/>
      <c r="E12" s="43"/>
    </row>
    <row r="13" spans="1:5" ht="12.75">
      <c r="A13" s="113" t="s">
        <v>103</v>
      </c>
      <c r="B13" s="114" t="s">
        <v>104</v>
      </c>
      <c r="C13" s="12">
        <v>-850834</v>
      </c>
      <c r="D13" s="12">
        <v>-84358</v>
      </c>
      <c r="E13" s="13">
        <f>SUM(C13:D13)</f>
        <v>-935192</v>
      </c>
    </row>
    <row r="14" spans="1:5" ht="12.75">
      <c r="A14" s="14"/>
      <c r="B14" s="15"/>
      <c r="C14" s="12"/>
      <c r="D14" s="12"/>
      <c r="E14" s="13"/>
    </row>
    <row r="15" spans="1:5" ht="27.75" customHeight="1">
      <c r="A15" s="113" t="s">
        <v>105</v>
      </c>
      <c r="B15" s="115" t="s">
        <v>106</v>
      </c>
      <c r="C15" s="12">
        <v>-249727</v>
      </c>
      <c r="D15" s="12">
        <v>4604</v>
      </c>
      <c r="E15" s="13">
        <f>SUM(C15:D15)</f>
        <v>-245123</v>
      </c>
    </row>
    <row r="16" spans="1:5" ht="12.75">
      <c r="A16" s="14"/>
      <c r="B16" s="15"/>
      <c r="C16" s="12"/>
      <c r="D16" s="12"/>
      <c r="E16" s="13"/>
    </row>
    <row r="17" spans="1:5" ht="14.25">
      <c r="A17" s="116" t="s">
        <v>107</v>
      </c>
      <c r="B17" s="117" t="s">
        <v>108</v>
      </c>
      <c r="C17" s="12">
        <v>-36217</v>
      </c>
      <c r="D17" s="12">
        <v>3260</v>
      </c>
      <c r="E17" s="13">
        <f>SUM(C17:D17)</f>
        <v>-32957</v>
      </c>
    </row>
    <row r="18" spans="1:5" ht="12.75">
      <c r="A18" s="14"/>
      <c r="B18" s="15"/>
      <c r="C18" s="12"/>
      <c r="D18" s="12"/>
      <c r="E18" s="13"/>
    </row>
    <row r="19" spans="1:5" ht="41.25" customHeight="1">
      <c r="A19" s="113" t="s">
        <v>109</v>
      </c>
      <c r="B19" s="118" t="s">
        <v>110</v>
      </c>
      <c r="C19" s="12">
        <v>-39995</v>
      </c>
      <c r="D19" s="12">
        <v>-18044</v>
      </c>
      <c r="E19" s="13">
        <f>SUM(C19:D19)</f>
        <v>-58039</v>
      </c>
    </row>
    <row r="20" spans="1:5" ht="12.75">
      <c r="A20" s="14"/>
      <c r="B20" s="15"/>
      <c r="C20" s="12"/>
      <c r="D20" s="12"/>
      <c r="E20" s="13"/>
    </row>
    <row r="21" spans="1:5" ht="12.75">
      <c r="A21" s="113" t="s">
        <v>111</v>
      </c>
      <c r="B21" s="117" t="s">
        <v>112</v>
      </c>
      <c r="C21" s="12">
        <v>-65000</v>
      </c>
      <c r="D21" s="12">
        <v>38000</v>
      </c>
      <c r="E21" s="13">
        <f>SUM(C21:D21)</f>
        <v>-27000</v>
      </c>
    </row>
    <row r="22" spans="1:5" ht="12.75">
      <c r="A22" s="119"/>
      <c r="B22" s="120"/>
      <c r="C22" s="33"/>
      <c r="D22" s="33"/>
      <c r="E22" s="34"/>
    </row>
    <row r="23" spans="1:5" ht="12.75">
      <c r="A23" s="119" t="s">
        <v>113</v>
      </c>
      <c r="B23" s="84" t="s">
        <v>114</v>
      </c>
      <c r="C23" s="33"/>
      <c r="D23" s="33">
        <v>-8146</v>
      </c>
      <c r="E23" s="34">
        <f>SUM(C23:D23)</f>
        <v>-8146</v>
      </c>
    </row>
    <row r="24" spans="1:5" ht="13.5" thickBot="1">
      <c r="A24" s="31"/>
      <c r="B24" s="32"/>
      <c r="C24" s="33"/>
      <c r="D24" s="33"/>
      <c r="E24" s="34"/>
    </row>
    <row r="25" spans="1:5" ht="15.75" thickBot="1">
      <c r="A25" s="153">
        <v>3502</v>
      </c>
      <c r="B25" s="131" t="s">
        <v>115</v>
      </c>
      <c r="C25" s="134">
        <v>2710393</v>
      </c>
      <c r="D25" s="134">
        <f>SUM(D27:D29)</f>
        <v>24435</v>
      </c>
      <c r="E25" s="135">
        <f>SUM(C25:D25)</f>
        <v>2734828</v>
      </c>
    </row>
    <row r="26" spans="1:5" ht="12.75">
      <c r="A26" s="39"/>
      <c r="B26" s="41"/>
      <c r="C26" s="42"/>
      <c r="D26" s="42"/>
      <c r="E26" s="43"/>
    </row>
    <row r="27" spans="1:5" ht="12.75">
      <c r="A27" s="113" t="s">
        <v>116</v>
      </c>
      <c r="B27" s="102" t="s">
        <v>117</v>
      </c>
      <c r="C27" s="121">
        <v>543093</v>
      </c>
      <c r="D27" s="12">
        <v>-25565</v>
      </c>
      <c r="E27" s="13">
        <f>SUM(C27:D27)</f>
        <v>517528</v>
      </c>
    </row>
    <row r="28" spans="1:5" ht="12.75">
      <c r="A28" s="122"/>
      <c r="B28" s="15"/>
      <c r="C28" s="12"/>
      <c r="D28" s="12"/>
      <c r="E28" s="13"/>
    </row>
    <row r="29" spans="1:5" ht="12.75">
      <c r="A29" s="122" t="s">
        <v>118</v>
      </c>
      <c r="B29" s="15" t="s">
        <v>119</v>
      </c>
      <c r="C29" s="12"/>
      <c r="D29" s="12">
        <v>50000</v>
      </c>
      <c r="E29" s="13">
        <f>SUM(C29:D29)</f>
        <v>50000</v>
      </c>
    </row>
    <row r="30" spans="1:5" ht="13.5" thickBot="1">
      <c r="A30" s="31"/>
      <c r="B30" s="32"/>
      <c r="C30" s="32"/>
      <c r="D30" s="32"/>
      <c r="E30" s="123"/>
    </row>
    <row r="31" spans="1:5" ht="15.75" thickBot="1">
      <c r="A31" s="153">
        <v>4502</v>
      </c>
      <c r="B31" s="154" t="s">
        <v>24</v>
      </c>
      <c r="C31" s="155">
        <v>-1121400</v>
      </c>
      <c r="D31" s="155">
        <f>SUM(D32:D33)</f>
        <v>0</v>
      </c>
      <c r="E31" s="156">
        <f>SUM(C31:D31)</f>
        <v>-1121400</v>
      </c>
    </row>
    <row r="32" spans="1:5" ht="12.75">
      <c r="A32" s="39"/>
      <c r="B32" s="41"/>
      <c r="C32" s="41"/>
      <c r="D32" s="41"/>
      <c r="E32" s="124"/>
    </row>
    <row r="33" spans="1:5" ht="12.75">
      <c r="A33" s="125">
        <v>382</v>
      </c>
      <c r="B33" s="11" t="s">
        <v>25</v>
      </c>
      <c r="C33" s="126">
        <v>10000</v>
      </c>
      <c r="D33" s="126"/>
      <c r="E33" s="127">
        <v>10000</v>
      </c>
    </row>
    <row r="34" spans="1:5" ht="12.75">
      <c r="A34" s="125">
        <v>65</v>
      </c>
      <c r="B34" s="11" t="s">
        <v>26</v>
      </c>
      <c r="C34" s="126">
        <v>-59000</v>
      </c>
      <c r="D34" s="126"/>
      <c r="E34" s="127">
        <v>-59000</v>
      </c>
    </row>
    <row r="35" spans="1:5" ht="13.5" thickBot="1">
      <c r="A35" s="31"/>
      <c r="B35" s="32"/>
      <c r="C35" s="32"/>
      <c r="D35" s="32"/>
      <c r="E35" s="123"/>
    </row>
    <row r="36" spans="1:5" ht="15.75" thickBot="1">
      <c r="A36" s="153"/>
      <c r="B36" s="137" t="s">
        <v>120</v>
      </c>
      <c r="C36" s="157">
        <f>C11+C25+C31+C33+C34</f>
        <v>-2604921</v>
      </c>
      <c r="D36" s="157">
        <f>D11+D25+D31+D33+D34</f>
        <v>-40249</v>
      </c>
      <c r="E36" s="158">
        <f>E11+E25+E31+E33+E34</f>
        <v>-2645170</v>
      </c>
    </row>
  </sheetData>
  <sheetProtection/>
  <printOptions/>
  <pageMargins left="0.75" right="0.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Sillmäe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 Tatjana</dc:creator>
  <cp:keywords/>
  <dc:description/>
  <cp:lastModifiedBy>FINANTS</cp:lastModifiedBy>
  <cp:lastPrinted>2012-06-20T07:06:20Z</cp:lastPrinted>
  <dcterms:created xsi:type="dcterms:W3CDTF">2012-06-13T06:11:02Z</dcterms:created>
  <dcterms:modified xsi:type="dcterms:W3CDTF">2012-10-08T07:59:03Z</dcterms:modified>
  <cp:category/>
  <cp:version/>
  <cp:contentType/>
  <cp:contentStatus/>
</cp:coreProperties>
</file>