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2" activeTab="0"/>
  </bookViews>
  <sheets>
    <sheet name="Sillamäe linna 2018.a eelarve" sheetId="1" r:id="rId1"/>
    <sheet name="Põhitegevuse tulud Lisa 1" sheetId="2" r:id="rId2"/>
    <sheet name="Põhitegevuse kulud Lisa 2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<sst xmlns="http://schemas.openxmlformats.org/spreadsheetml/2006/main" count="221" uniqueCount="129">
  <si>
    <t>Lisa</t>
  </si>
  <si>
    <t>Sillamäe Linnavolikogu</t>
  </si>
  <si>
    <t>SILLAMÄE  LINNA  2018. AASTA  I  LISAEELARVE</t>
  </si>
  <si>
    <t>Kood</t>
  </si>
  <si>
    <t>Kirje nimetus</t>
  </si>
  <si>
    <t>Eelarve (kassapõhine) eurodes</t>
  </si>
  <si>
    <t>Muutmine</t>
  </si>
  <si>
    <t xml:space="preserve">Täpsust. eelarve </t>
  </si>
  <si>
    <t>PÕHITEGEVUSE TULUD KOKKU</t>
  </si>
  <si>
    <t>Maksutulud</t>
  </si>
  <si>
    <t>Füüsilise isiku tulumaks</t>
  </si>
  <si>
    <t>Maamaks</t>
  </si>
  <si>
    <t>Reklaamimaks</t>
  </si>
  <si>
    <t>Tulud kaupade ja teenuste müügist</t>
  </si>
  <si>
    <t>Saadavad toetused tegevuskuludeks</t>
  </si>
  <si>
    <t>Sh tasandusfond (lg 1)</t>
  </si>
  <si>
    <t>Sh toetusfond (lg 2)</t>
  </si>
  <si>
    <t>Sh muud saadud toetused tegevuskuludeks</t>
  </si>
  <si>
    <t xml:space="preserve">Muud tegevustulud </t>
  </si>
  <si>
    <t>Trahvid</t>
  </si>
  <si>
    <t>Sh laekumine vee erikasutusest</t>
  </si>
  <si>
    <t>Sh saastetasud ja keskkonnale tekitatud kahju hüvitis</t>
  </si>
  <si>
    <t>Sh segalaadilised tulud</t>
  </si>
  <si>
    <t>PÕHITEGEVUSE KULUD KOKKU</t>
  </si>
  <si>
    <t>Antavad toetused tegevuskuludeks</t>
  </si>
  <si>
    <t>Sotsiaaltoetused füüsilistele isikutele</t>
  </si>
  <si>
    <t>Sihtotstarbelised toetused tegevuskuludeks</t>
  </si>
  <si>
    <t>Tegevustoetused</t>
  </si>
  <si>
    <t>Muud tegevuskulud</t>
  </si>
  <si>
    <t>Personalikulud</t>
  </si>
  <si>
    <t>Majandamiskulud</t>
  </si>
  <si>
    <t>Muud kulud (sh reservfond)</t>
  </si>
  <si>
    <t>PÕHITEGEVUSE TULEM</t>
  </si>
  <si>
    <t>INVESTEERIMISTEGEVUS KOKKU</t>
  </si>
  <si>
    <t>Põhivara müük (+)</t>
  </si>
  <si>
    <t>Põhivara soetus (-)</t>
  </si>
  <si>
    <t xml:space="preserve">Põhivara soetuseks saadav sihtfinantseerimine (+) </t>
  </si>
  <si>
    <t>Tagasilaekuvad laenud</t>
  </si>
  <si>
    <t>Finantstulud (+)</t>
  </si>
  <si>
    <t>Finantskulud (-)</t>
  </si>
  <si>
    <t>EELARVE TULEM (ÜLEJÄÄK (+) / PUUDUJÄÄK (-))</t>
  </si>
  <si>
    <t>FINANTSEERIMISTEGEVUS</t>
  </si>
  <si>
    <t>Kohustuste võtmine (+) sh</t>
  </si>
  <si>
    <t>Kohustuste tasumine (-)</t>
  </si>
  <si>
    <t>LIKVIIDSETE VARADE MUUTUS (+ suurenemine, - vähenemine)</t>
  </si>
  <si>
    <t>Sillamäe linna 2018. aasta I lisaeelarve Lisa 1</t>
  </si>
  <si>
    <t>Tulu nimetus</t>
  </si>
  <si>
    <t>Eelarve (kassa -põhine)</t>
  </si>
  <si>
    <t>Laekumised kultuuri- ja kunstiasutuste majandustegevusest</t>
  </si>
  <si>
    <t>352.00.17.2</t>
  </si>
  <si>
    <t>Toetusfond (lg 2) sh</t>
  </si>
  <si>
    <t>352.00</t>
  </si>
  <si>
    <t>Hariduskulude toetus</t>
  </si>
  <si>
    <t>Asendus- ja  järelhooldusteenuse toetus</t>
  </si>
  <si>
    <t xml:space="preserve">Raske ja sügava puudega lastele sotsiaalteenuste osutamise toetus </t>
  </si>
  <si>
    <t>Rahvastikutoimingute kulude hüvitis</t>
  </si>
  <si>
    <t>Muud saadud toetused tegevuskuludeks</t>
  </si>
  <si>
    <t>3500</t>
  </si>
  <si>
    <t>Sihtotstarbelised toetused Haridus- ja Teadusministeeriumist</t>
  </si>
  <si>
    <t>PÕHITEGEVUSE  TULUD  KOKKU</t>
  </si>
  <si>
    <t xml:space="preserve">                                                                                                            Sillamäe linna 2018. aasta  I lisaeelarve Lisa 2                                                                     </t>
  </si>
  <si>
    <t>Kulu nimetus</t>
  </si>
  <si>
    <t>01</t>
  </si>
  <si>
    <t>Üldised valitsussektori teenused</t>
  </si>
  <si>
    <t>01114</t>
  </si>
  <si>
    <t xml:space="preserve">Reservfond   </t>
  </si>
  <si>
    <t>60</t>
  </si>
  <si>
    <t>Muud kulud</t>
  </si>
  <si>
    <t>04</t>
  </si>
  <si>
    <t>Majandus</t>
  </si>
  <si>
    <t>04510</t>
  </si>
  <si>
    <t>Tänavate korrashoid</t>
  </si>
  <si>
    <t>06</t>
  </si>
  <si>
    <t>Elamu- ja kommunaalmajandus</t>
  </si>
  <si>
    <t>06300</t>
  </si>
  <si>
    <t>Veevarustus</t>
  </si>
  <si>
    <t>45</t>
  </si>
  <si>
    <t>Sihtotstarbelised toetused</t>
  </si>
  <si>
    <t>08</t>
  </si>
  <si>
    <t>Vaba aeg ja kultuur</t>
  </si>
  <si>
    <t>08102</t>
  </si>
  <si>
    <t>MTÜ Sillamäe Taekwon-do Klubi KWON</t>
  </si>
  <si>
    <t>08107</t>
  </si>
  <si>
    <t>MTÜ Noorte Omaalgatuse Toetamise Organisatsioon - ESN</t>
  </si>
  <si>
    <t>08202</t>
  </si>
  <si>
    <t xml:space="preserve">Kultuurikeskus </t>
  </si>
  <si>
    <t>50</t>
  </si>
  <si>
    <t xml:space="preserve">Personalikulud </t>
  </si>
  <si>
    <t>55</t>
  </si>
  <si>
    <t>MTÜ Teater-stuudio "Teine Taevas"</t>
  </si>
  <si>
    <t>08203</t>
  </si>
  <si>
    <t>Linna Muuseum</t>
  </si>
  <si>
    <t>09</t>
  </si>
  <si>
    <t>Haridus</t>
  </si>
  <si>
    <t>09110</t>
  </si>
  <si>
    <t>Lasteaed Rukkilill</t>
  </si>
  <si>
    <t xml:space="preserve">Majandamiskulud </t>
  </si>
  <si>
    <t xml:space="preserve">             linnaeelarvest</t>
  </si>
  <si>
    <t>Lasteaed Jaaniussike</t>
  </si>
  <si>
    <t>09212</t>
  </si>
  <si>
    <t>Eesti Põhikool</t>
  </si>
  <si>
    <t xml:space="preserve">             riigieelarvest</t>
  </si>
  <si>
    <t>Vanalinna Kool</t>
  </si>
  <si>
    <t>Kannuka Kool</t>
  </si>
  <si>
    <t>09213</t>
  </si>
  <si>
    <t>Sillamäe Gümnaasium</t>
  </si>
  <si>
    <t>09220</t>
  </si>
  <si>
    <t>Põhikoolide reserv</t>
  </si>
  <si>
    <t>09510</t>
  </si>
  <si>
    <t>Huvihariduse- ja tegevuse toetus</t>
  </si>
  <si>
    <t>Muusikakool</t>
  </si>
  <si>
    <t>Sillamäe Huvi- ja Noortekeskus Ulei</t>
  </si>
  <si>
    <t>10</t>
  </si>
  <si>
    <t>Sotsiaalne kaitse</t>
  </si>
  <si>
    <t>10121</t>
  </si>
  <si>
    <t>41</t>
  </si>
  <si>
    <t>Sotsiaaltoetused</t>
  </si>
  <si>
    <t>10402</t>
  </si>
  <si>
    <t>Raske ja sügava puudega lastele abi osutamise toetus</t>
  </si>
  <si>
    <t>10400</t>
  </si>
  <si>
    <t>Asendus- ja järelhooldusteenuse toetus</t>
  </si>
  <si>
    <t>PÕHITEGEVUSE  KULUD  KOKKU</t>
  </si>
  <si>
    <t>3825,388</t>
  </si>
  <si>
    <t>Muud tegevustulud</t>
  </si>
  <si>
    <t>3888</t>
  </si>
  <si>
    <t>Segalaadilised tulud</t>
  </si>
  <si>
    <t>06400</t>
  </si>
  <si>
    <t>Tänavavalgustus</t>
  </si>
  <si>
    <t xml:space="preserve">                                                                                27. veebruari 2018. a määrusele nr 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</si>
</sst>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1"/>
      <name val="Arial"/>
      <family val="2"/>
    </font>
    <font>
      <i/>
      <sz val="11"/>
      <color indexed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 Baltic"/>
      <family val="0"/>
    </font>
    <font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 Baltic"/>
      <family val="0"/>
    </font>
    <font>
      <sz val="10"/>
      <color rgb="FF00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 style="thin">
        <color indexed="8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/>
      <top>
        <color indexed="63"/>
      </top>
      <bottom style="medium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/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/>
      <top style="medium"/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6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Border="0" applyProtection="0">
      <alignment/>
    </xf>
    <xf numFmtId="0" fontId="53" fillId="0" borderId="0" applyNumberFormat="0" applyBorder="0" applyProtection="0">
      <alignment/>
    </xf>
    <xf numFmtId="0" fontId="46" fillId="0" borderId="0" applyNumberFormat="0" applyBorder="0" applyProtection="0">
      <alignment/>
    </xf>
    <xf numFmtId="0" fontId="46" fillId="0" borderId="0" applyNumberFormat="0" applyBorder="0" applyProtection="0">
      <alignment/>
    </xf>
  </cellStyleXfs>
  <cellXfs count="284"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3" fillId="33" borderId="10" xfId="56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3" fillId="34" borderId="10" xfId="0" applyNumberFormat="1" applyFont="1" applyFill="1" applyBorder="1" applyAlignment="1">
      <alignment/>
    </xf>
    <xf numFmtId="3" fontId="3" fillId="35" borderId="0" xfId="63" applyNumberFormat="1" applyFont="1" applyFill="1" applyAlignment="1">
      <alignment horizontal="center"/>
    </xf>
    <xf numFmtId="49" fontId="7" fillId="36" borderId="13" xfId="63" applyNumberFormat="1" applyFont="1" applyFill="1" applyBorder="1" applyAlignment="1">
      <alignment horizontal="center" vertical="center"/>
    </xf>
    <xf numFmtId="0" fontId="7" fillId="36" borderId="14" xfId="63" applyFont="1" applyFill="1" applyBorder="1" applyAlignment="1">
      <alignment horizontal="center" vertical="center"/>
    </xf>
    <xf numFmtId="3" fontId="4" fillId="0" borderId="15" xfId="56" applyNumberFormat="1" applyFont="1" applyFill="1" applyBorder="1" applyAlignment="1" applyProtection="1">
      <alignment horizontal="center" vertical="center" wrapText="1"/>
      <protection locked="0"/>
    </xf>
    <xf numFmtId="3" fontId="4" fillId="0" borderId="14" xfId="56" applyNumberFormat="1" applyFont="1" applyFill="1" applyBorder="1" applyAlignment="1" applyProtection="1">
      <alignment horizontal="center" vertical="center" wrapText="1"/>
      <protection locked="0"/>
    </xf>
    <xf numFmtId="3" fontId="4" fillId="0" borderId="16" xfId="0" applyNumberFormat="1" applyFont="1" applyBorder="1" applyAlignment="1">
      <alignment horizontal="center" vertical="center" wrapText="1"/>
    </xf>
    <xf numFmtId="0" fontId="3" fillId="34" borderId="17" xfId="55" applyFont="1" applyFill="1" applyBorder="1" applyAlignment="1">
      <alignment horizontal="center"/>
    </xf>
    <xf numFmtId="0" fontId="3" fillId="34" borderId="10" xfId="56" applyFont="1" applyFill="1" applyBorder="1" applyAlignment="1">
      <alignment horizontal="left"/>
    </xf>
    <xf numFmtId="3" fontId="3" fillId="34" borderId="18" xfId="0" applyNumberFormat="1" applyFont="1" applyFill="1" applyBorder="1" applyAlignment="1">
      <alignment/>
    </xf>
    <xf numFmtId="3" fontId="3" fillId="34" borderId="19" xfId="0" applyNumberFormat="1" applyFont="1" applyFill="1" applyBorder="1" applyAlignment="1">
      <alignment/>
    </xf>
    <xf numFmtId="0" fontId="2" fillId="36" borderId="20" xfId="55" applyFont="1" applyFill="1" applyBorder="1" applyAlignment="1">
      <alignment horizontal="center"/>
    </xf>
    <xf numFmtId="0" fontId="2" fillId="35" borderId="11" xfId="63" applyFont="1" applyFill="1" applyBorder="1" applyAlignment="1">
      <alignment/>
    </xf>
    <xf numFmtId="3" fontId="2" fillId="36" borderId="21" xfId="0" applyNumberFormat="1" applyFont="1" applyFill="1" applyBorder="1" applyAlignment="1">
      <alignment/>
    </xf>
    <xf numFmtId="3" fontId="2" fillId="36" borderId="22" xfId="0" applyNumberFormat="1" applyFont="1" applyFill="1" applyBorder="1" applyAlignment="1">
      <alignment/>
    </xf>
    <xf numFmtId="0" fontId="3" fillId="33" borderId="17" xfId="55" applyFont="1" applyFill="1" applyBorder="1" applyAlignment="1">
      <alignment horizontal="center"/>
    </xf>
    <xf numFmtId="0" fontId="3" fillId="33" borderId="10" xfId="56" applyFont="1" applyFill="1" applyBorder="1" applyAlignment="1">
      <alignment horizontal="left"/>
    </xf>
    <xf numFmtId="3" fontId="3" fillId="33" borderId="18" xfId="56" applyNumberFormat="1" applyFont="1" applyFill="1" applyBorder="1" applyAlignment="1">
      <alignment/>
    </xf>
    <xf numFmtId="3" fontId="3" fillId="33" borderId="19" xfId="56" applyNumberFormat="1" applyFont="1" applyFill="1" applyBorder="1" applyAlignment="1">
      <alignment/>
    </xf>
    <xf numFmtId="49" fontId="2" fillId="35" borderId="23" xfId="63" applyNumberFormat="1" applyFont="1" applyFill="1" applyBorder="1" applyAlignment="1">
      <alignment horizontal="center"/>
    </xf>
    <xf numFmtId="0" fontId="2" fillId="35" borderId="24" xfId="63" applyFont="1" applyFill="1" applyBorder="1" applyAlignment="1">
      <alignment/>
    </xf>
    <xf numFmtId="3" fontId="2" fillId="0" borderId="25" xfId="65" applyNumberFormat="1" applyFont="1" applyFill="1" applyBorder="1" applyAlignment="1">
      <alignment/>
    </xf>
    <xf numFmtId="3" fontId="2" fillId="0" borderId="24" xfId="65" applyNumberFormat="1" applyFont="1" applyFill="1" applyBorder="1" applyAlignment="1">
      <alignment/>
    </xf>
    <xf numFmtId="3" fontId="2" fillId="0" borderId="26" xfId="0" applyNumberFormat="1" applyFont="1" applyBorder="1" applyAlignment="1">
      <alignment/>
    </xf>
    <xf numFmtId="49" fontId="5" fillId="36" borderId="23" xfId="63" applyNumberFormat="1" applyFont="1" applyFill="1" applyBorder="1" applyAlignment="1">
      <alignment horizontal="right"/>
    </xf>
    <xf numFmtId="0" fontId="5" fillId="36" borderId="24" xfId="63" applyFont="1" applyFill="1" applyBorder="1">
      <alignment/>
    </xf>
    <xf numFmtId="0" fontId="5" fillId="0" borderId="27" xfId="0" applyFont="1" applyBorder="1" applyAlignment="1">
      <alignment wrapText="1"/>
    </xf>
    <xf numFmtId="3" fontId="2" fillId="36" borderId="24" xfId="65" applyNumberFormat="1" applyFont="1" applyFill="1" applyBorder="1" applyAlignment="1">
      <alignment/>
    </xf>
    <xf numFmtId="0" fontId="2" fillId="35" borderId="28" xfId="63" applyFont="1" applyFill="1" applyBorder="1" applyAlignment="1">
      <alignment/>
    </xf>
    <xf numFmtId="3" fontId="2" fillId="0" borderId="0" xfId="65" applyNumberFormat="1" applyFont="1" applyFill="1" applyBorder="1" applyAlignment="1">
      <alignment/>
    </xf>
    <xf numFmtId="3" fontId="2" fillId="36" borderId="27" xfId="65" applyNumberFormat="1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0" fontId="3" fillId="0" borderId="17" xfId="56" applyFont="1" applyFill="1" applyBorder="1" applyAlignment="1">
      <alignment horizontal="center"/>
    </xf>
    <xf numFmtId="0" fontId="3" fillId="0" borderId="10" xfId="55" applyFont="1" applyFill="1" applyBorder="1" applyAlignment="1">
      <alignment/>
    </xf>
    <xf numFmtId="3" fontId="3" fillId="0" borderId="18" xfId="65" applyNumberFormat="1" applyFont="1" applyFill="1" applyBorder="1" applyAlignment="1">
      <alignment/>
    </xf>
    <xf numFmtId="3" fontId="3" fillId="0" borderId="10" xfId="65" applyNumberFormat="1" applyFont="1" applyFill="1" applyBorder="1" applyAlignment="1">
      <alignment/>
    </xf>
    <xf numFmtId="3" fontId="3" fillId="0" borderId="19" xfId="0" applyNumberFormat="1" applyFont="1" applyBorder="1" applyAlignment="1">
      <alignment/>
    </xf>
    <xf numFmtId="49" fontId="2" fillId="35" borderId="30" xfId="63" applyNumberFormat="1" applyFont="1" applyFill="1" applyBorder="1" applyAlignment="1">
      <alignment horizontal="center"/>
    </xf>
    <xf numFmtId="0" fontId="5" fillId="36" borderId="12" xfId="63" applyFont="1" applyFill="1" applyBorder="1" applyAlignment="1">
      <alignment/>
    </xf>
    <xf numFmtId="3" fontId="2" fillId="0" borderId="31" xfId="0" applyNumberFormat="1" applyFont="1" applyBorder="1" applyAlignment="1">
      <alignment/>
    </xf>
    <xf numFmtId="0" fontId="8" fillId="34" borderId="17" xfId="0" applyFont="1" applyFill="1" applyBorder="1" applyAlignment="1">
      <alignment horizontal="center"/>
    </xf>
    <xf numFmtId="0" fontId="8" fillId="34" borderId="10" xfId="66" applyFont="1" applyFill="1" applyBorder="1" applyAlignment="1">
      <alignment horizontal="left" vertical="center"/>
    </xf>
    <xf numFmtId="3" fontId="8" fillId="34" borderId="18" xfId="65" applyNumberFormat="1" applyFont="1" applyFill="1" applyBorder="1" applyAlignment="1">
      <alignment/>
    </xf>
    <xf numFmtId="3" fontId="8" fillId="34" borderId="10" xfId="65" applyNumberFormat="1" applyFont="1" applyFill="1" applyBorder="1" applyAlignment="1">
      <alignment/>
    </xf>
    <xf numFmtId="3" fontId="3" fillId="34" borderId="19" xfId="0" applyNumberFormat="1" applyFont="1" applyFill="1" applyBorder="1" applyAlignment="1">
      <alignment/>
    </xf>
    <xf numFmtId="0" fontId="2" fillId="35" borderId="11" xfId="63" applyFont="1" applyFill="1" applyBorder="1" applyAlignment="1">
      <alignment wrapText="1"/>
    </xf>
    <xf numFmtId="0" fontId="3" fillId="0" borderId="10" xfId="55" applyFont="1" applyFill="1" applyBorder="1" applyAlignment="1">
      <alignment wrapText="1"/>
    </xf>
    <xf numFmtId="49" fontId="2" fillId="35" borderId="20" xfId="63" applyNumberFormat="1" applyFont="1" applyFill="1" applyBorder="1" applyAlignment="1">
      <alignment horizontal="center"/>
    </xf>
    <xf numFmtId="3" fontId="2" fillId="0" borderId="21" xfId="65" applyNumberFormat="1" applyFont="1" applyFill="1" applyBorder="1" applyAlignment="1">
      <alignment/>
    </xf>
    <xf numFmtId="3" fontId="2" fillId="0" borderId="11" xfId="65" applyNumberFormat="1" applyFont="1" applyFill="1" applyBorder="1" applyAlignment="1">
      <alignment/>
    </xf>
    <xf numFmtId="3" fontId="2" fillId="0" borderId="22" xfId="0" applyNumberFormat="1" applyFont="1" applyBorder="1" applyAlignment="1">
      <alignment/>
    </xf>
    <xf numFmtId="3" fontId="3" fillId="0" borderId="19" xfId="65" applyNumberFormat="1" applyFont="1" applyFill="1" applyBorder="1" applyAlignment="1">
      <alignment/>
    </xf>
    <xf numFmtId="49" fontId="4" fillId="33" borderId="17" xfId="63" applyNumberFormat="1" applyFont="1" applyFill="1" applyBorder="1" applyAlignment="1">
      <alignment horizontal="left"/>
    </xf>
    <xf numFmtId="0" fontId="4" fillId="33" borderId="10" xfId="63" applyFont="1" applyFill="1" applyBorder="1" applyAlignment="1">
      <alignment horizontal="center"/>
    </xf>
    <xf numFmtId="49" fontId="5" fillId="36" borderId="20" xfId="63" applyNumberFormat="1" applyFont="1" applyFill="1" applyBorder="1" applyAlignment="1">
      <alignment horizontal="right"/>
    </xf>
    <xf numFmtId="3" fontId="3" fillId="35" borderId="0" xfId="63" applyNumberFormat="1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49" fontId="8" fillId="0" borderId="20" xfId="63" applyNumberFormat="1" applyFont="1" applyFill="1" applyBorder="1" applyAlignment="1">
      <alignment horizontal="right"/>
    </xf>
    <xf numFmtId="49" fontId="3" fillId="35" borderId="20" xfId="63" applyNumberFormat="1" applyFont="1" applyFill="1" applyBorder="1" applyAlignment="1">
      <alignment horizontal="right"/>
    </xf>
    <xf numFmtId="49" fontId="2" fillId="35" borderId="23" xfId="63" applyNumberFormat="1" applyFont="1" applyFill="1" applyBorder="1" applyAlignment="1">
      <alignment horizontal="right"/>
    </xf>
    <xf numFmtId="0" fontId="2" fillId="0" borderId="30" xfId="0" applyFont="1" applyBorder="1" applyAlignment="1">
      <alignment/>
    </xf>
    <xf numFmtId="49" fontId="8" fillId="36" borderId="20" xfId="63" applyNumberFormat="1" applyFont="1" applyFill="1" applyBorder="1" applyAlignment="1">
      <alignment horizontal="right"/>
    </xf>
    <xf numFmtId="49" fontId="5" fillId="0" borderId="23" xfId="63" applyNumberFormat="1" applyFont="1" applyFill="1" applyBorder="1" applyAlignment="1">
      <alignment horizontal="right"/>
    </xf>
    <xf numFmtId="0" fontId="2" fillId="0" borderId="23" xfId="0" applyFont="1" applyBorder="1" applyAlignment="1">
      <alignment/>
    </xf>
    <xf numFmtId="49" fontId="8" fillId="36" borderId="23" xfId="63" applyNumberFormat="1" applyFont="1" applyFill="1" applyBorder="1" applyAlignment="1">
      <alignment horizontal="right"/>
    </xf>
    <xf numFmtId="49" fontId="8" fillId="36" borderId="17" xfId="63" applyNumberFormat="1" applyFont="1" applyFill="1" applyBorder="1" applyAlignment="1">
      <alignment horizontal="right"/>
    </xf>
    <xf numFmtId="49" fontId="2" fillId="35" borderId="32" xfId="63" applyNumberFormat="1" applyFont="1" applyFill="1" applyBorder="1" applyAlignment="1">
      <alignment horizontal="right"/>
    </xf>
    <xf numFmtId="49" fontId="8" fillId="0" borderId="17" xfId="63" applyNumberFormat="1" applyFont="1" applyFill="1" applyBorder="1" applyAlignment="1">
      <alignment horizontal="right"/>
    </xf>
    <xf numFmtId="49" fontId="8" fillId="36" borderId="17" xfId="63" applyNumberFormat="1" applyFont="1" applyFill="1" applyBorder="1" applyAlignment="1">
      <alignment horizontal="right"/>
    </xf>
    <xf numFmtId="49" fontId="5" fillId="36" borderId="20" xfId="63" applyNumberFormat="1" applyFont="1" applyFill="1" applyBorder="1" applyAlignment="1">
      <alignment horizontal="right"/>
    </xf>
    <xf numFmtId="49" fontId="9" fillId="36" borderId="23" xfId="63" applyNumberFormat="1" applyFont="1" applyFill="1" applyBorder="1" applyAlignment="1">
      <alignment horizontal="right"/>
    </xf>
    <xf numFmtId="49" fontId="5" fillId="36" borderId="33" xfId="63" applyNumberFormat="1" applyFont="1" applyFill="1" applyBorder="1" applyAlignment="1">
      <alignment horizontal="right"/>
    </xf>
    <xf numFmtId="49" fontId="3" fillId="35" borderId="17" xfId="63" applyNumberFormat="1" applyFont="1" applyFill="1" applyBorder="1" applyAlignment="1">
      <alignment horizontal="right"/>
    </xf>
    <xf numFmtId="49" fontId="2" fillId="35" borderId="20" xfId="63" applyNumberFormat="1" applyFont="1" applyFill="1" applyBorder="1" applyAlignment="1">
      <alignment horizontal="right"/>
    </xf>
    <xf numFmtId="49" fontId="6" fillId="35" borderId="23" xfId="63" applyNumberFormat="1" applyFont="1" applyFill="1" applyBorder="1" applyAlignment="1">
      <alignment horizontal="right"/>
    </xf>
    <xf numFmtId="49" fontId="2" fillId="35" borderId="30" xfId="63" applyNumberFormat="1" applyFont="1" applyFill="1" applyBorder="1" applyAlignment="1">
      <alignment horizontal="right"/>
    </xf>
    <xf numFmtId="49" fontId="6" fillId="35" borderId="30" xfId="63" applyNumberFormat="1" applyFont="1" applyFill="1" applyBorder="1" applyAlignment="1">
      <alignment horizontal="right"/>
    </xf>
    <xf numFmtId="49" fontId="3" fillId="35" borderId="17" xfId="64" applyNumberFormat="1" applyFont="1" applyFill="1" applyBorder="1" applyAlignment="1">
      <alignment horizontal="right"/>
    </xf>
    <xf numFmtId="49" fontId="2" fillId="35" borderId="20" xfId="64" applyNumberFormat="1" applyFont="1" applyFill="1" applyBorder="1" applyAlignment="1">
      <alignment horizontal="right"/>
    </xf>
    <xf numFmtId="49" fontId="3" fillId="35" borderId="23" xfId="63" applyNumberFormat="1" applyFont="1" applyFill="1" applyBorder="1" applyAlignment="1">
      <alignment horizontal="right"/>
    </xf>
    <xf numFmtId="49" fontId="5" fillId="0" borderId="30" xfId="63" applyNumberFormat="1" applyFont="1" applyFill="1" applyBorder="1" applyAlignment="1">
      <alignment horizontal="right"/>
    </xf>
    <xf numFmtId="0" fontId="0" fillId="0" borderId="30" xfId="0" applyBorder="1" applyAlignment="1">
      <alignment/>
    </xf>
    <xf numFmtId="49" fontId="8" fillId="0" borderId="23" xfId="63" applyNumberFormat="1" applyFont="1" applyFill="1" applyBorder="1" applyAlignment="1">
      <alignment horizontal="right"/>
    </xf>
    <xf numFmtId="0" fontId="3" fillId="35" borderId="11" xfId="63" applyFont="1" applyFill="1" applyBorder="1" applyAlignment="1">
      <alignment/>
    </xf>
    <xf numFmtId="0" fontId="2" fillId="0" borderId="12" xfId="0" applyFont="1" applyBorder="1" applyAlignment="1">
      <alignment/>
    </xf>
    <xf numFmtId="0" fontId="8" fillId="36" borderId="11" xfId="63" applyFont="1" applyFill="1" applyBorder="1">
      <alignment/>
    </xf>
    <xf numFmtId="0" fontId="5" fillId="0" borderId="24" xfId="63" applyFont="1" applyFill="1" applyBorder="1" applyAlignment="1">
      <alignment/>
    </xf>
    <xf numFmtId="0" fontId="2" fillId="0" borderId="12" xfId="0" applyFont="1" applyBorder="1" applyAlignment="1">
      <alignment/>
    </xf>
    <xf numFmtId="0" fontId="8" fillId="0" borderId="11" xfId="63" applyFont="1" applyFill="1" applyBorder="1" applyAlignment="1">
      <alignment wrapText="1"/>
    </xf>
    <xf numFmtId="0" fontId="2" fillId="0" borderId="24" xfId="0" applyFont="1" applyBorder="1" applyAlignment="1">
      <alignment/>
    </xf>
    <xf numFmtId="0" fontId="8" fillId="0" borderId="24" xfId="63" applyFont="1" applyFill="1" applyBorder="1" applyAlignment="1">
      <alignment wrapText="1"/>
    </xf>
    <xf numFmtId="0" fontId="8" fillId="0" borderId="10" xfId="63" applyFont="1" applyFill="1" applyBorder="1" applyAlignment="1">
      <alignment/>
    </xf>
    <xf numFmtId="0" fontId="2" fillId="35" borderId="34" xfId="63" applyFont="1" applyFill="1" applyBorder="1" applyAlignment="1">
      <alignment/>
    </xf>
    <xf numFmtId="0" fontId="5" fillId="0" borderId="11" xfId="63" applyFont="1" applyFill="1" applyBorder="1" applyAlignment="1">
      <alignment/>
    </xf>
    <xf numFmtId="0" fontId="8" fillId="36" borderId="24" xfId="63" applyFont="1" applyFill="1" applyBorder="1" applyAlignment="1">
      <alignment/>
    </xf>
    <xf numFmtId="0" fontId="5" fillId="36" borderId="11" xfId="63" applyFont="1" applyFill="1" applyBorder="1" applyAlignment="1">
      <alignment/>
    </xf>
    <xf numFmtId="0" fontId="8" fillId="36" borderId="10" xfId="63" applyFont="1" applyFill="1" applyBorder="1" applyAlignment="1">
      <alignment/>
    </xf>
    <xf numFmtId="0" fontId="5" fillId="36" borderId="11" xfId="63" applyFont="1" applyFill="1" applyBorder="1" applyAlignment="1">
      <alignment/>
    </xf>
    <xf numFmtId="0" fontId="5" fillId="36" borderId="24" xfId="63" applyFont="1" applyFill="1" applyBorder="1" applyAlignment="1">
      <alignment/>
    </xf>
    <xf numFmtId="0" fontId="5" fillId="36" borderId="27" xfId="63" applyFont="1" applyFill="1" applyBorder="1" applyAlignment="1">
      <alignment/>
    </xf>
    <xf numFmtId="0" fontId="3" fillId="35" borderId="10" xfId="63" applyFont="1" applyFill="1" applyBorder="1" applyAlignment="1">
      <alignment/>
    </xf>
    <xf numFmtId="0" fontId="3" fillId="35" borderId="12" xfId="63" applyFont="1" applyFill="1" applyBorder="1" applyAlignment="1">
      <alignment/>
    </xf>
    <xf numFmtId="0" fontId="2" fillId="35" borderId="12" xfId="63" applyFont="1" applyFill="1" applyBorder="1" applyAlignment="1">
      <alignment/>
    </xf>
    <xf numFmtId="0" fontId="8" fillId="36" borderId="10" xfId="63" applyFont="1" applyFill="1" applyBorder="1" applyAlignment="1">
      <alignment/>
    </xf>
    <xf numFmtId="0" fontId="3" fillId="35" borderId="24" xfId="66" applyFont="1" applyFill="1" applyBorder="1" applyAlignment="1">
      <alignment horizontal="left"/>
    </xf>
    <xf numFmtId="0" fontId="5" fillId="36" borderId="24" xfId="63" applyFont="1" applyFill="1" applyBorder="1" applyAlignment="1">
      <alignment/>
    </xf>
    <xf numFmtId="0" fontId="0" fillId="0" borderId="12" xfId="0" applyBorder="1" applyAlignment="1">
      <alignment/>
    </xf>
    <xf numFmtId="0" fontId="8" fillId="36" borderId="11" xfId="63" applyFont="1" applyFill="1" applyBorder="1" applyAlignment="1">
      <alignment/>
    </xf>
    <xf numFmtId="0" fontId="8" fillId="36" borderId="24" xfId="63" applyFont="1" applyFill="1" applyBorder="1" applyAlignment="1">
      <alignment wrapText="1"/>
    </xf>
    <xf numFmtId="0" fontId="5" fillId="0" borderId="35" xfId="63" applyFont="1" applyFill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3" fontId="4" fillId="33" borderId="18" xfId="63" applyNumberFormat="1" applyFont="1" applyFill="1" applyBorder="1" applyAlignment="1">
      <alignment horizontal="right"/>
    </xf>
    <xf numFmtId="3" fontId="4" fillId="34" borderId="18" xfId="0" applyNumberFormat="1" applyFont="1" applyFill="1" applyBorder="1" applyAlignment="1">
      <alignment/>
    </xf>
    <xf numFmtId="3" fontId="3" fillId="0" borderId="18" xfId="0" applyNumberFormat="1" applyFont="1" applyBorder="1" applyAlignment="1">
      <alignment/>
    </xf>
    <xf numFmtId="3" fontId="0" fillId="0" borderId="36" xfId="0" applyNumberFormat="1" applyBorder="1" applyAlignment="1">
      <alignment/>
    </xf>
    <xf numFmtId="3" fontId="3" fillId="33" borderId="18" xfId="63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4" fillId="34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3" fillId="34" borderId="10" xfId="0" applyNumberFormat="1" applyFont="1" applyFill="1" applyBorder="1" applyAlignment="1">
      <alignment/>
    </xf>
    <xf numFmtId="3" fontId="4" fillId="0" borderId="10" xfId="5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3" fontId="4" fillId="33" borderId="37" xfId="64" applyNumberFormat="1" applyFont="1" applyFill="1" applyBorder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49" fontId="5" fillId="0" borderId="20" xfId="63" applyNumberFormat="1" applyFont="1" applyFill="1" applyBorder="1" applyAlignment="1">
      <alignment horizontal="right"/>
    </xf>
    <xf numFmtId="0" fontId="8" fillId="0" borderId="10" xfId="63" applyFont="1" applyFill="1" applyBorder="1" applyAlignment="1">
      <alignment wrapText="1"/>
    </xf>
    <xf numFmtId="49" fontId="5" fillId="36" borderId="23" xfId="63" applyNumberFormat="1" applyFont="1" applyFill="1" applyBorder="1" applyAlignment="1">
      <alignment horizontal="center"/>
    </xf>
    <xf numFmtId="49" fontId="2" fillId="35" borderId="38" xfId="63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39" xfId="56" applyFont="1" applyFill="1" applyBorder="1" applyAlignment="1" applyProtection="1">
      <alignment/>
      <protection locked="0"/>
    </xf>
    <xf numFmtId="0" fontId="11" fillId="0" borderId="40" xfId="56" applyFont="1" applyFill="1" applyBorder="1" applyAlignment="1" applyProtection="1">
      <alignment/>
      <protection locked="0"/>
    </xf>
    <xf numFmtId="0" fontId="11" fillId="0" borderId="41" xfId="56" applyFont="1" applyFill="1" applyBorder="1" applyAlignment="1" applyProtection="1">
      <alignment/>
      <protection locked="0"/>
    </xf>
    <xf numFmtId="3" fontId="11" fillId="0" borderId="13" xfId="56" applyNumberFormat="1" applyFont="1" applyFill="1" applyBorder="1" applyAlignment="1" applyProtection="1">
      <alignment horizontal="left"/>
      <protection locked="0"/>
    </xf>
    <xf numFmtId="0" fontId="10" fillId="0" borderId="14" xfId="0" applyFont="1" applyBorder="1" applyAlignment="1">
      <alignment/>
    </xf>
    <xf numFmtId="0" fontId="12" fillId="0" borderId="42" xfId="65" applyFont="1" applyFill="1" applyBorder="1" applyAlignment="1">
      <alignment horizontal="center" vertical="center"/>
    </xf>
    <xf numFmtId="3" fontId="12" fillId="0" borderId="30" xfId="56" applyNumberFormat="1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>
      <alignment/>
    </xf>
    <xf numFmtId="3" fontId="11" fillId="0" borderId="12" xfId="0" applyNumberFormat="1" applyFont="1" applyBorder="1" applyAlignment="1">
      <alignment horizontal="center" vertical="center" wrapText="1"/>
    </xf>
    <xf numFmtId="0" fontId="11" fillId="33" borderId="43" xfId="56" applyFont="1" applyFill="1" applyBorder="1" applyAlignment="1">
      <alignment/>
    </xf>
    <xf numFmtId="0" fontId="11" fillId="33" borderId="44" xfId="56" applyFont="1" applyFill="1" applyBorder="1" applyAlignment="1">
      <alignment/>
    </xf>
    <xf numFmtId="0" fontId="11" fillId="33" borderId="45" xfId="56" applyFont="1" applyFill="1" applyBorder="1" applyAlignment="1">
      <alignment/>
    </xf>
    <xf numFmtId="3" fontId="11" fillId="33" borderId="17" xfId="56" applyNumberFormat="1" applyFont="1" applyFill="1" applyBorder="1" applyAlignment="1">
      <alignment/>
    </xf>
    <xf numFmtId="3" fontId="11" fillId="33" borderId="10" xfId="56" applyNumberFormat="1" applyFont="1" applyFill="1" applyBorder="1" applyAlignment="1">
      <alignment/>
    </xf>
    <xf numFmtId="0" fontId="12" fillId="0" borderId="46" xfId="65" applyFont="1" applyFill="1" applyBorder="1" applyAlignment="1">
      <alignment/>
    </xf>
    <xf numFmtId="0" fontId="12" fillId="0" borderId="47" xfId="55" applyFont="1" applyFill="1" applyBorder="1" applyAlignment="1">
      <alignment/>
    </xf>
    <xf numFmtId="0" fontId="12" fillId="0" borderId="48" xfId="56" applyFont="1" applyFill="1" applyBorder="1" applyAlignment="1">
      <alignment/>
    </xf>
    <xf numFmtId="3" fontId="11" fillId="0" borderId="17" xfId="56" applyNumberFormat="1" applyFont="1" applyFill="1" applyBorder="1" applyAlignment="1">
      <alignment/>
    </xf>
    <xf numFmtId="3" fontId="11" fillId="0" borderId="10" xfId="56" applyNumberFormat="1" applyFont="1" applyFill="1" applyBorder="1" applyAlignment="1">
      <alignment/>
    </xf>
    <xf numFmtId="0" fontId="10" fillId="0" borderId="49" xfId="65" applyFont="1" applyFill="1" applyBorder="1" applyAlignment="1">
      <alignment/>
    </xf>
    <xf numFmtId="0" fontId="13" fillId="0" borderId="50" xfId="56" applyFont="1" applyFill="1" applyBorder="1" applyAlignment="1">
      <alignment/>
    </xf>
    <xf numFmtId="0" fontId="10" fillId="0" borderId="51" xfId="56" applyFont="1" applyFill="1" applyBorder="1" applyAlignment="1">
      <alignment/>
    </xf>
    <xf numFmtId="3" fontId="10" fillId="0" borderId="20" xfId="65" applyNumberFormat="1" applyFont="1" applyFill="1" applyBorder="1" applyAlignment="1">
      <alignment/>
    </xf>
    <xf numFmtId="3" fontId="10" fillId="0" borderId="11" xfId="0" applyNumberFormat="1" applyFont="1" applyBorder="1" applyAlignment="1">
      <alignment/>
    </xf>
    <xf numFmtId="0" fontId="10" fillId="0" borderId="52" xfId="65" applyFont="1" applyFill="1" applyBorder="1" applyAlignment="1">
      <alignment/>
    </xf>
    <xf numFmtId="0" fontId="10" fillId="0" borderId="53" xfId="56" applyFont="1" applyFill="1" applyBorder="1" applyAlignment="1">
      <alignment/>
    </xf>
    <xf numFmtId="0" fontId="10" fillId="0" borderId="54" xfId="56" applyFont="1" applyFill="1" applyBorder="1" applyAlignment="1">
      <alignment/>
    </xf>
    <xf numFmtId="3" fontId="10" fillId="0" borderId="23" xfId="65" applyNumberFormat="1" applyFont="1" applyFill="1" applyBorder="1" applyAlignment="1">
      <alignment/>
    </xf>
    <xf numFmtId="3" fontId="10" fillId="0" borderId="24" xfId="0" applyNumberFormat="1" applyFont="1" applyBorder="1" applyAlignment="1">
      <alignment/>
    </xf>
    <xf numFmtId="0" fontId="10" fillId="0" borderId="42" xfId="0" applyFont="1" applyBorder="1" applyAlignment="1">
      <alignment/>
    </xf>
    <xf numFmtId="0" fontId="10" fillId="0" borderId="55" xfId="0" applyFont="1" applyBorder="1" applyAlignment="1">
      <alignment/>
    </xf>
    <xf numFmtId="0" fontId="10" fillId="0" borderId="56" xfId="56" applyFont="1" applyFill="1" applyBorder="1" applyAlignment="1">
      <alignment/>
    </xf>
    <xf numFmtId="3" fontId="10" fillId="0" borderId="30" xfId="65" applyNumberFormat="1" applyFont="1" applyFill="1" applyBorder="1" applyAlignment="1">
      <alignment/>
    </xf>
    <xf numFmtId="3" fontId="10" fillId="0" borderId="12" xfId="0" applyNumberFormat="1" applyFont="1" applyBorder="1" applyAlignment="1">
      <alignment/>
    </xf>
    <xf numFmtId="0" fontId="12" fillId="0" borderId="43" xfId="65" applyFont="1" applyFill="1" applyBorder="1" applyAlignment="1">
      <alignment/>
    </xf>
    <xf numFmtId="0" fontId="12" fillId="0" borderId="44" xfId="56" applyFont="1" applyFill="1" applyBorder="1" applyAlignment="1">
      <alignment/>
    </xf>
    <xf numFmtId="0" fontId="12" fillId="0" borderId="45" xfId="56" applyFont="1" applyFill="1" applyBorder="1" applyAlignment="1">
      <alignment/>
    </xf>
    <xf numFmtId="3" fontId="11" fillId="0" borderId="10" xfId="0" applyNumberFormat="1" applyFont="1" applyBorder="1" applyAlignment="1">
      <alignment/>
    </xf>
    <xf numFmtId="0" fontId="10" fillId="0" borderId="57" xfId="0" applyFont="1" applyBorder="1" applyAlignment="1">
      <alignment/>
    </xf>
    <xf numFmtId="0" fontId="10" fillId="0" borderId="58" xfId="0" applyFont="1" applyBorder="1" applyAlignment="1">
      <alignment/>
    </xf>
    <xf numFmtId="0" fontId="10" fillId="0" borderId="59" xfId="0" applyFont="1" applyBorder="1" applyAlignment="1">
      <alignment/>
    </xf>
    <xf numFmtId="0" fontId="10" fillId="0" borderId="33" xfId="0" applyFont="1" applyBorder="1" applyAlignment="1">
      <alignment/>
    </xf>
    <xf numFmtId="3" fontId="10" fillId="0" borderId="27" xfId="0" applyNumberFormat="1" applyFont="1" applyBorder="1" applyAlignment="1">
      <alignment/>
    </xf>
    <xf numFmtId="0" fontId="10" fillId="0" borderId="50" xfId="56" applyFont="1" applyFill="1" applyBorder="1" applyAlignment="1">
      <alignment/>
    </xf>
    <xf numFmtId="3" fontId="10" fillId="0" borderId="20" xfId="56" applyNumberFormat="1" applyFont="1" applyFill="1" applyBorder="1" applyAlignment="1">
      <alignment/>
    </xf>
    <xf numFmtId="3" fontId="10" fillId="0" borderId="24" xfId="0" applyNumberFormat="1" applyFont="1" applyFill="1" applyBorder="1" applyAlignment="1">
      <alignment/>
    </xf>
    <xf numFmtId="0" fontId="10" fillId="0" borderId="54" xfId="55" applyFont="1" applyFill="1" applyBorder="1" applyAlignment="1">
      <alignment/>
    </xf>
    <xf numFmtId="3" fontId="10" fillId="0" borderId="23" xfId="56" applyNumberFormat="1" applyFont="1" applyFill="1" applyBorder="1" applyAlignment="1" applyProtection="1">
      <alignment/>
      <protection locked="0"/>
    </xf>
    <xf numFmtId="0" fontId="10" fillId="0" borderId="56" xfId="55" applyFont="1" applyFill="1" applyBorder="1" applyAlignment="1">
      <alignment/>
    </xf>
    <xf numFmtId="3" fontId="10" fillId="0" borderId="30" xfId="56" applyNumberFormat="1" applyFont="1" applyFill="1" applyBorder="1" applyAlignment="1">
      <alignment/>
    </xf>
    <xf numFmtId="0" fontId="12" fillId="0" borderId="60" xfId="65" applyFont="1" applyFill="1" applyBorder="1" applyAlignment="1">
      <alignment/>
    </xf>
    <xf numFmtId="0" fontId="12" fillId="0" borderId="61" xfId="56" applyFont="1" applyFill="1" applyBorder="1" applyAlignment="1">
      <alignment/>
    </xf>
    <xf numFmtId="0" fontId="12" fillId="0" borderId="17" xfId="56" applyFont="1" applyFill="1" applyBorder="1" applyAlignment="1">
      <alignment/>
    </xf>
    <xf numFmtId="0" fontId="12" fillId="0" borderId="57" xfId="65" applyFont="1" applyFill="1" applyBorder="1" applyAlignment="1">
      <alignment/>
    </xf>
    <xf numFmtId="0" fontId="12" fillId="0" borderId="58" xfId="56" applyFont="1" applyFill="1" applyBorder="1" applyAlignment="1">
      <alignment/>
    </xf>
    <xf numFmtId="0" fontId="10" fillId="0" borderId="59" xfId="56" applyFont="1" applyFill="1" applyBorder="1" applyAlignment="1">
      <alignment horizontal="left"/>
    </xf>
    <xf numFmtId="0" fontId="10" fillId="0" borderId="62" xfId="65" applyFont="1" applyFill="1" applyBorder="1" applyAlignment="1">
      <alignment/>
    </xf>
    <xf numFmtId="0" fontId="10" fillId="0" borderId="63" xfId="56" applyFont="1" applyFill="1" applyBorder="1" applyAlignment="1">
      <alignment/>
    </xf>
    <xf numFmtId="0" fontId="10" fillId="0" borderId="64" xfId="56" applyFont="1" applyFill="1" applyBorder="1" applyAlignment="1">
      <alignment/>
    </xf>
    <xf numFmtId="3" fontId="10" fillId="0" borderId="23" xfId="56" applyNumberFormat="1" applyFont="1" applyFill="1" applyBorder="1" applyAlignment="1">
      <alignment/>
    </xf>
    <xf numFmtId="0" fontId="10" fillId="0" borderId="42" xfId="65" applyFont="1" applyFill="1" applyBorder="1" applyAlignment="1">
      <alignment/>
    </xf>
    <xf numFmtId="0" fontId="11" fillId="0" borderId="55" xfId="56" applyFont="1" applyFill="1" applyBorder="1" applyAlignment="1">
      <alignment/>
    </xf>
    <xf numFmtId="0" fontId="12" fillId="0" borderId="47" xfId="56" applyFont="1" applyFill="1" applyBorder="1" applyAlignment="1">
      <alignment/>
    </xf>
    <xf numFmtId="0" fontId="11" fillId="0" borderId="53" xfId="56" applyFont="1" applyFill="1" applyBorder="1" applyAlignment="1">
      <alignment/>
    </xf>
    <xf numFmtId="3" fontId="10" fillId="0" borderId="30" xfId="56" applyNumberFormat="1" applyFont="1" applyFill="1" applyBorder="1" applyAlignment="1" applyProtection="1">
      <alignment/>
      <protection locked="0"/>
    </xf>
    <xf numFmtId="0" fontId="12" fillId="0" borderId="65" xfId="56" applyFont="1" applyFill="1" applyBorder="1" applyAlignment="1">
      <alignment/>
    </xf>
    <xf numFmtId="0" fontId="11" fillId="33" borderId="60" xfId="55" applyFont="1" applyFill="1" applyBorder="1" applyAlignment="1">
      <alignment horizontal="left"/>
    </xf>
    <xf numFmtId="0" fontId="11" fillId="33" borderId="61" xfId="55" applyFont="1" applyFill="1" applyBorder="1" applyAlignment="1">
      <alignment horizontal="left"/>
    </xf>
    <xf numFmtId="0" fontId="11" fillId="33" borderId="17" xfId="55" applyFont="1" applyFill="1" applyBorder="1" applyAlignment="1">
      <alignment/>
    </xf>
    <xf numFmtId="3" fontId="11" fillId="33" borderId="17" xfId="55" applyNumberFormat="1" applyFont="1" applyFill="1" applyBorder="1" applyAlignment="1">
      <alignment/>
    </xf>
    <xf numFmtId="3" fontId="11" fillId="33" borderId="10" xfId="55" applyNumberFormat="1" applyFont="1" applyFill="1" applyBorder="1" applyAlignment="1">
      <alignment/>
    </xf>
    <xf numFmtId="0" fontId="11" fillId="33" borderId="66" xfId="55" applyFont="1" applyFill="1" applyBorder="1" applyAlignment="1">
      <alignment horizontal="left"/>
    </xf>
    <xf numFmtId="0" fontId="11" fillId="33" borderId="67" xfId="55" applyFont="1" applyFill="1" applyBorder="1" applyAlignment="1">
      <alignment horizontal="left"/>
    </xf>
    <xf numFmtId="0" fontId="11" fillId="33" borderId="68" xfId="55" applyFont="1" applyFill="1" applyBorder="1" applyAlignment="1">
      <alignment/>
    </xf>
    <xf numFmtId="0" fontId="10" fillId="0" borderId="69" xfId="56" applyFont="1" applyFill="1" applyBorder="1" applyAlignment="1">
      <alignment/>
    </xf>
    <xf numFmtId="3" fontId="10" fillId="0" borderId="20" xfId="56" applyNumberFormat="1" applyFont="1" applyFill="1" applyBorder="1" applyAlignment="1" applyProtection="1">
      <alignment/>
      <protection locked="0"/>
    </xf>
    <xf numFmtId="0" fontId="10" fillId="0" borderId="70" xfId="56" applyFont="1" applyFill="1" applyBorder="1" applyAlignment="1">
      <alignment/>
    </xf>
    <xf numFmtId="0" fontId="10" fillId="0" borderId="71" xfId="56" applyFont="1" applyFill="1" applyBorder="1" applyAlignment="1">
      <alignment/>
    </xf>
    <xf numFmtId="3" fontId="10" fillId="0" borderId="72" xfId="56" applyNumberFormat="1" applyFont="1" applyFill="1" applyBorder="1" applyAlignment="1" applyProtection="1">
      <alignment/>
      <protection locked="0"/>
    </xf>
    <xf numFmtId="0" fontId="10" fillId="0" borderId="51" xfId="55" applyFont="1" applyFill="1" applyBorder="1" applyAlignment="1">
      <alignment horizontal="left"/>
    </xf>
    <xf numFmtId="0" fontId="10" fillId="0" borderId="73" xfId="56" applyFont="1" applyFill="1" applyBorder="1" applyAlignment="1">
      <alignment/>
    </xf>
    <xf numFmtId="3" fontId="10" fillId="0" borderId="23" xfId="55" applyNumberFormat="1" applyFont="1" applyFill="1" applyBorder="1" applyAlignment="1">
      <alignment/>
    </xf>
    <xf numFmtId="0" fontId="11" fillId="33" borderId="60" xfId="56" applyFont="1" applyFill="1" applyBorder="1" applyAlignment="1">
      <alignment/>
    </xf>
    <xf numFmtId="0" fontId="11" fillId="33" borderId="61" xfId="56" applyFont="1" applyFill="1" applyBorder="1" applyAlignment="1">
      <alignment/>
    </xf>
    <xf numFmtId="0" fontId="11" fillId="33" borderId="17" xfId="56" applyFont="1" applyFill="1" applyBorder="1" applyAlignment="1">
      <alignment/>
    </xf>
    <xf numFmtId="3" fontId="11" fillId="33" borderId="19" xfId="55" applyNumberFormat="1" applyFont="1" applyFill="1" applyBorder="1" applyAlignment="1">
      <alignment/>
    </xf>
    <xf numFmtId="0" fontId="11" fillId="35" borderId="57" xfId="56" applyFont="1" applyFill="1" applyBorder="1" applyAlignment="1">
      <alignment/>
    </xf>
    <xf numFmtId="0" fontId="11" fillId="35" borderId="58" xfId="56" applyFont="1" applyFill="1" applyBorder="1" applyAlignment="1">
      <alignment/>
    </xf>
    <xf numFmtId="0" fontId="11" fillId="35" borderId="59" xfId="56" applyFont="1" applyFill="1" applyBorder="1" applyAlignment="1">
      <alignment/>
    </xf>
    <xf numFmtId="3" fontId="11" fillId="35" borderId="33" xfId="55" applyNumberFormat="1" applyFont="1" applyFill="1" applyBorder="1" applyAlignment="1">
      <alignment/>
    </xf>
    <xf numFmtId="3" fontId="10" fillId="0" borderId="29" xfId="0" applyNumberFormat="1" applyFont="1" applyBorder="1" applyAlignment="1">
      <alignment/>
    </xf>
    <xf numFmtId="0" fontId="11" fillId="33" borderId="74" xfId="55" applyFont="1" applyFill="1" applyBorder="1" applyAlignment="1">
      <alignment/>
    </xf>
    <xf numFmtId="0" fontId="12" fillId="33" borderId="75" xfId="55" applyFont="1" applyFill="1" applyBorder="1" applyAlignment="1">
      <alignment/>
    </xf>
    <xf numFmtId="0" fontId="12" fillId="33" borderId="76" xfId="55" applyFont="1" applyFill="1" applyBorder="1" applyAlignment="1">
      <alignment/>
    </xf>
    <xf numFmtId="3" fontId="11" fillId="33" borderId="77" xfId="55" applyNumberFormat="1" applyFont="1" applyFill="1" applyBorder="1" applyAlignment="1">
      <alignment/>
    </xf>
    <xf numFmtId="3" fontId="11" fillId="33" borderId="76" xfId="55" applyNumberFormat="1" applyFont="1" applyFill="1" applyBorder="1" applyAlignment="1">
      <alignment/>
    </xf>
    <xf numFmtId="3" fontId="11" fillId="33" borderId="78" xfId="55" applyNumberFormat="1" applyFont="1" applyFill="1" applyBorder="1" applyAlignment="1">
      <alignment/>
    </xf>
    <xf numFmtId="0" fontId="11" fillId="0" borderId="63" xfId="56" applyFont="1" applyFill="1" applyBorder="1" applyAlignment="1">
      <alignment/>
    </xf>
    <xf numFmtId="0" fontId="11" fillId="0" borderId="79" xfId="56" applyFont="1" applyFill="1" applyBorder="1" applyAlignment="1">
      <alignment/>
    </xf>
    <xf numFmtId="3" fontId="11" fillId="0" borderId="25" xfId="55" applyNumberFormat="1" applyFont="1" applyFill="1" applyBorder="1" applyAlignment="1">
      <alignment/>
    </xf>
    <xf numFmtId="3" fontId="11" fillId="0" borderId="24" xfId="0" applyNumberFormat="1" applyFont="1" applyBorder="1" applyAlignment="1">
      <alignment/>
    </xf>
    <xf numFmtId="3" fontId="11" fillId="0" borderId="26" xfId="0" applyNumberFormat="1" applyFont="1" applyBorder="1" applyAlignment="1">
      <alignment/>
    </xf>
    <xf numFmtId="0" fontId="10" fillId="0" borderId="62" xfId="65" applyFont="1" applyFill="1" applyBorder="1" applyAlignment="1">
      <alignment wrapText="1"/>
    </xf>
    <xf numFmtId="0" fontId="14" fillId="0" borderId="79" xfId="0" applyFont="1" applyBorder="1" applyAlignment="1">
      <alignment/>
    </xf>
    <xf numFmtId="3" fontId="10" fillId="0" borderId="25" xfId="55" applyNumberFormat="1" applyFont="1" applyFill="1" applyBorder="1" applyAlignment="1">
      <alignment/>
    </xf>
    <xf numFmtId="3" fontId="10" fillId="0" borderId="26" xfId="0" applyNumberFormat="1" applyFont="1" applyBorder="1" applyAlignment="1">
      <alignment/>
    </xf>
    <xf numFmtId="0" fontId="11" fillId="0" borderId="80" xfId="65" applyFont="1" applyFill="1" applyBorder="1" applyAlignment="1">
      <alignment/>
    </xf>
    <xf numFmtId="0" fontId="11" fillId="0" borderId="81" xfId="56" applyFont="1" applyFill="1" applyBorder="1" applyAlignment="1">
      <alignment/>
    </xf>
    <xf numFmtId="0" fontId="11" fillId="0" borderId="82" xfId="56" applyFont="1" applyFill="1" applyBorder="1" applyAlignment="1">
      <alignment/>
    </xf>
    <xf numFmtId="3" fontId="11" fillId="0" borderId="36" xfId="55" applyNumberFormat="1" applyFont="1" applyFill="1" applyBorder="1" applyAlignment="1">
      <alignment/>
    </xf>
    <xf numFmtId="3" fontId="11" fillId="0" borderId="12" xfId="0" applyNumberFormat="1" applyFont="1" applyBorder="1" applyAlignment="1">
      <alignment/>
    </xf>
    <xf numFmtId="3" fontId="11" fillId="0" borderId="31" xfId="0" applyNumberFormat="1" applyFont="1" applyBorder="1" applyAlignment="1">
      <alignment/>
    </xf>
    <xf numFmtId="0" fontId="11" fillId="33" borderId="10" xfId="56" applyFont="1" applyFill="1" applyBorder="1" applyAlignment="1">
      <alignment wrapText="1"/>
    </xf>
    <xf numFmtId="3" fontId="11" fillId="33" borderId="18" xfId="55" applyNumberFormat="1" applyFont="1" applyFill="1" applyBorder="1" applyAlignment="1">
      <alignment/>
    </xf>
    <xf numFmtId="3" fontId="11" fillId="34" borderId="10" xfId="0" applyNumberFormat="1" applyFont="1" applyFill="1" applyBorder="1" applyAlignment="1">
      <alignment/>
    </xf>
    <xf numFmtId="3" fontId="11" fillId="34" borderId="19" xfId="0" applyNumberFormat="1" applyFont="1" applyFill="1" applyBorder="1" applyAlignment="1">
      <alignment/>
    </xf>
    <xf numFmtId="0" fontId="3" fillId="34" borderId="17" xfId="0" applyFont="1" applyFill="1" applyBorder="1" applyAlignment="1">
      <alignment wrapText="1"/>
    </xf>
    <xf numFmtId="0" fontId="3" fillId="33" borderId="10" xfId="66" applyFont="1" applyFill="1" applyBorder="1" applyAlignment="1">
      <alignment horizontal="left" vertical="center"/>
    </xf>
    <xf numFmtId="3" fontId="8" fillId="33" borderId="17" xfId="66" applyNumberFormat="1" applyFont="1" applyFill="1" applyBorder="1" applyAlignment="1">
      <alignment horizontal="right" wrapText="1"/>
    </xf>
    <xf numFmtId="3" fontId="3" fillId="34" borderId="10" xfId="0" applyNumberFormat="1" applyFont="1" applyFill="1" applyBorder="1" applyAlignment="1">
      <alignment wrapText="1"/>
    </xf>
    <xf numFmtId="49" fontId="4" fillId="33" borderId="83" xfId="63" applyNumberFormat="1" applyFont="1" applyFill="1" applyBorder="1" applyAlignment="1">
      <alignment horizontal="left"/>
    </xf>
    <xf numFmtId="0" fontId="4" fillId="33" borderId="37" xfId="63" applyFont="1" applyFill="1" applyBorder="1" applyAlignment="1">
      <alignment horizontal="center"/>
    </xf>
    <xf numFmtId="3" fontId="4" fillId="33" borderId="84" xfId="64" applyNumberFormat="1" applyFont="1" applyFill="1" applyBorder="1" applyAlignment="1">
      <alignment/>
    </xf>
    <xf numFmtId="49" fontId="7" fillId="36" borderId="17" xfId="63" applyNumberFormat="1" applyFont="1" applyFill="1" applyBorder="1" applyAlignment="1">
      <alignment horizontal="center" vertical="center" wrapText="1"/>
    </xf>
    <xf numFmtId="0" fontId="4" fillId="35" borderId="10" xfId="63" applyFont="1" applyFill="1" applyBorder="1" applyAlignment="1">
      <alignment horizontal="center" vertical="center" wrapText="1"/>
    </xf>
    <xf numFmtId="3" fontId="4" fillId="0" borderId="18" xfId="56" applyNumberFormat="1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 applyAlignment="1">
      <alignment/>
    </xf>
    <xf numFmtId="0" fontId="2" fillId="35" borderId="12" xfId="63" applyFont="1" applyFill="1" applyBorder="1" applyAlignment="1">
      <alignment wrapText="1"/>
    </xf>
    <xf numFmtId="3" fontId="2" fillId="0" borderId="36" xfId="65" applyNumberFormat="1" applyFont="1" applyFill="1" applyBorder="1" applyAlignment="1">
      <alignment/>
    </xf>
    <xf numFmtId="49" fontId="3" fillId="35" borderId="17" xfId="63" applyNumberFormat="1" applyFont="1" applyFill="1" applyBorder="1" applyAlignment="1">
      <alignment horizontal="center"/>
    </xf>
    <xf numFmtId="3" fontId="3" fillId="0" borderId="18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49" fontId="2" fillId="35" borderId="17" xfId="63" applyNumberFormat="1" applyFont="1" applyFill="1" applyBorder="1" applyAlignment="1">
      <alignment horizontal="center"/>
    </xf>
    <xf numFmtId="0" fontId="5" fillId="36" borderId="10" xfId="63" applyFont="1" applyFill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49" fontId="5" fillId="0" borderId="33" xfId="63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0" fontId="12" fillId="0" borderId="85" xfId="56" applyFont="1" applyFill="1" applyBorder="1" applyAlignment="1" applyProtection="1">
      <alignment horizontal="center" vertical="center"/>
      <protection locked="0"/>
    </xf>
    <xf numFmtId="0" fontId="12" fillId="0" borderId="56" xfId="56" applyFont="1" applyFill="1" applyBorder="1" applyAlignment="1" applyProtection="1">
      <alignment horizontal="center" vertical="center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 2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_2005.a.PROJEKT-1 lugemine" xfId="63"/>
    <cellStyle name="Обычный_2008-1lugem" xfId="64"/>
    <cellStyle name="Обычный_LvK Sillamae linna 2012.aasta eelarve Lisa" xfId="65"/>
    <cellStyle name="Обычный_Sheet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6.28125" style="0" customWidth="1"/>
    <col min="2" max="2" width="2.7109375" style="0" customWidth="1"/>
    <col min="3" max="3" width="48.7109375" style="0" customWidth="1"/>
    <col min="4" max="4" width="13.140625" style="0" customWidth="1"/>
    <col min="5" max="6" width="10.140625" style="0" customWidth="1"/>
  </cols>
  <sheetData>
    <row r="1" spans="1:6" ht="14.25">
      <c r="A1" s="139"/>
      <c r="B1" s="139"/>
      <c r="C1" s="139"/>
      <c r="D1" s="139" t="s">
        <v>0</v>
      </c>
      <c r="E1" s="139"/>
      <c r="F1" s="139"/>
    </row>
    <row r="2" spans="1:6" ht="14.25">
      <c r="A2" s="139"/>
      <c r="B2" s="139"/>
      <c r="C2" s="139"/>
      <c r="D2" s="139" t="s">
        <v>1</v>
      </c>
      <c r="E2" s="139"/>
      <c r="F2" s="139"/>
    </row>
    <row r="3" spans="1:6" ht="15" thickBot="1">
      <c r="A3" s="139"/>
      <c r="B3" s="139"/>
      <c r="C3" s="139" t="s">
        <v>128</v>
      </c>
      <c r="D3" s="140"/>
      <c r="E3" s="139"/>
      <c r="F3" s="139"/>
    </row>
    <row r="4" spans="1:6" ht="14.25">
      <c r="A4" s="141" t="s">
        <v>2</v>
      </c>
      <c r="B4" s="142"/>
      <c r="C4" s="143"/>
      <c r="D4" s="144"/>
      <c r="E4" s="145"/>
      <c r="F4" s="145"/>
    </row>
    <row r="5" spans="1:6" ht="56.25" customHeight="1" thickBot="1">
      <c r="A5" s="146" t="s">
        <v>3</v>
      </c>
      <c r="B5" s="282" t="s">
        <v>4</v>
      </c>
      <c r="C5" s="283"/>
      <c r="D5" s="147" t="s">
        <v>5</v>
      </c>
      <c r="E5" s="148" t="s">
        <v>6</v>
      </c>
      <c r="F5" s="149" t="s">
        <v>7</v>
      </c>
    </row>
    <row r="6" spans="1:6" ht="15" thickBot="1">
      <c r="A6" s="150" t="s">
        <v>8</v>
      </c>
      <c r="B6" s="151"/>
      <c r="C6" s="152"/>
      <c r="D6" s="153">
        <f>SUM(D7,D11,D13,D17)</f>
        <v>14719608</v>
      </c>
      <c r="E6" s="154">
        <f>SUM(E7,E11,E13,E17)</f>
        <v>391491</v>
      </c>
      <c r="F6" s="154">
        <f>SUM(D6:E6)</f>
        <v>15111099</v>
      </c>
    </row>
    <row r="7" spans="1:6" ht="15" thickBot="1">
      <c r="A7" s="155">
        <v>30</v>
      </c>
      <c r="B7" s="156" t="s">
        <v>9</v>
      </c>
      <c r="C7" s="157"/>
      <c r="D7" s="158">
        <f>SUM(D8:D10)</f>
        <v>7408445</v>
      </c>
      <c r="E7" s="159">
        <f>SUM(E8:E10)</f>
        <v>0</v>
      </c>
      <c r="F7" s="159">
        <f>SUM(F8:F10)</f>
        <v>7408445</v>
      </c>
    </row>
    <row r="8" spans="1:6" ht="14.25">
      <c r="A8" s="160"/>
      <c r="B8" s="161"/>
      <c r="C8" s="162" t="s">
        <v>10</v>
      </c>
      <c r="D8" s="163">
        <v>7314495</v>
      </c>
      <c r="E8" s="164">
        <v>0</v>
      </c>
      <c r="F8" s="164">
        <f>SUM(D8:E8)</f>
        <v>7314495</v>
      </c>
    </row>
    <row r="9" spans="1:6" ht="14.25">
      <c r="A9" s="165"/>
      <c r="B9" s="166"/>
      <c r="C9" s="167" t="s">
        <v>11</v>
      </c>
      <c r="D9" s="168">
        <v>88950</v>
      </c>
      <c r="E9" s="169">
        <v>0</v>
      </c>
      <c r="F9" s="169">
        <f>SUM(D9:E9)</f>
        <v>88950</v>
      </c>
    </row>
    <row r="10" spans="1:6" ht="15" thickBot="1">
      <c r="A10" s="170"/>
      <c r="B10" s="171"/>
      <c r="C10" s="172" t="s">
        <v>12</v>
      </c>
      <c r="D10" s="173">
        <v>5000</v>
      </c>
      <c r="E10" s="174">
        <v>0</v>
      </c>
      <c r="F10" s="174">
        <f>SUM(D10:E10)</f>
        <v>5000</v>
      </c>
    </row>
    <row r="11" spans="1:6" ht="15" thickBot="1">
      <c r="A11" s="175">
        <v>32</v>
      </c>
      <c r="B11" s="176" t="s">
        <v>13</v>
      </c>
      <c r="C11" s="177"/>
      <c r="D11" s="158">
        <v>1767657</v>
      </c>
      <c r="E11" s="178">
        <v>10000</v>
      </c>
      <c r="F11" s="178">
        <f>SUM(D11:E11)</f>
        <v>1777657</v>
      </c>
    </row>
    <row r="12" spans="1:6" ht="15" thickBot="1">
      <c r="A12" s="179"/>
      <c r="B12" s="180"/>
      <c r="C12" s="181"/>
      <c r="D12" s="182"/>
      <c r="E12" s="183"/>
      <c r="F12" s="183"/>
    </row>
    <row r="13" spans="1:6" ht="15" thickBot="1">
      <c r="A13" s="175">
        <v>35</v>
      </c>
      <c r="B13" s="176" t="s">
        <v>14</v>
      </c>
      <c r="C13" s="177"/>
      <c r="D13" s="158">
        <f>SUM(D14:D16)</f>
        <v>5488506</v>
      </c>
      <c r="E13" s="159">
        <f>SUM(E14,E15,E16)</f>
        <v>379987</v>
      </c>
      <c r="F13" s="159">
        <f>SUM(D13:E13)</f>
        <v>5868493</v>
      </c>
    </row>
    <row r="14" spans="1:6" ht="14.25">
      <c r="A14" s="160"/>
      <c r="B14" s="184"/>
      <c r="C14" s="162" t="s">
        <v>15</v>
      </c>
      <c r="D14" s="185">
        <v>1878124</v>
      </c>
      <c r="E14" s="164">
        <v>0</v>
      </c>
      <c r="F14" s="186">
        <f aca="true" t="shared" si="0" ref="F14:F22">SUM(D14:E14)</f>
        <v>1878124</v>
      </c>
    </row>
    <row r="15" spans="1:6" ht="14.25">
      <c r="A15" s="165"/>
      <c r="B15" s="166"/>
      <c r="C15" s="187" t="s">
        <v>16</v>
      </c>
      <c r="D15" s="188">
        <v>3432719</v>
      </c>
      <c r="E15" s="169">
        <v>443649</v>
      </c>
      <c r="F15" s="169">
        <f t="shared" si="0"/>
        <v>3876368</v>
      </c>
    </row>
    <row r="16" spans="1:6" ht="15" thickBot="1">
      <c r="A16" s="165"/>
      <c r="B16" s="166"/>
      <c r="C16" s="189" t="s">
        <v>17</v>
      </c>
      <c r="D16" s="190">
        <v>177663</v>
      </c>
      <c r="E16" s="174">
        <v>-63662</v>
      </c>
      <c r="F16" s="174">
        <f t="shared" si="0"/>
        <v>114001</v>
      </c>
    </row>
    <row r="17" spans="1:6" ht="15" thickBot="1">
      <c r="A17" s="191">
        <v>38</v>
      </c>
      <c r="B17" s="192" t="s">
        <v>18</v>
      </c>
      <c r="C17" s="193"/>
      <c r="D17" s="158">
        <f>SUM(D18:D21)</f>
        <v>55000</v>
      </c>
      <c r="E17" s="159">
        <f>SUM(E18:E21)</f>
        <v>1504</v>
      </c>
      <c r="F17" s="159">
        <f t="shared" si="0"/>
        <v>56504</v>
      </c>
    </row>
    <row r="18" spans="1:6" ht="14.25">
      <c r="A18" s="194"/>
      <c r="B18" s="195"/>
      <c r="C18" s="196" t="s">
        <v>19</v>
      </c>
      <c r="D18" s="185">
        <v>4000</v>
      </c>
      <c r="E18" s="164">
        <v>0</v>
      </c>
      <c r="F18" s="164">
        <f t="shared" si="0"/>
        <v>4000</v>
      </c>
    </row>
    <row r="19" spans="1:6" ht="14.25">
      <c r="A19" s="197"/>
      <c r="B19" s="198"/>
      <c r="C19" s="199" t="s">
        <v>20</v>
      </c>
      <c r="D19" s="188">
        <v>45000</v>
      </c>
      <c r="E19" s="169">
        <v>0</v>
      </c>
      <c r="F19" s="169">
        <f t="shared" si="0"/>
        <v>45000</v>
      </c>
    </row>
    <row r="20" spans="1:6" ht="14.25">
      <c r="A20" s="160"/>
      <c r="B20" s="184"/>
      <c r="C20" s="162" t="s">
        <v>21</v>
      </c>
      <c r="D20" s="200">
        <v>1000</v>
      </c>
      <c r="E20" s="169">
        <v>0</v>
      </c>
      <c r="F20" s="169">
        <f t="shared" si="0"/>
        <v>1000</v>
      </c>
    </row>
    <row r="21" spans="1:6" ht="15" thickBot="1">
      <c r="A21" s="201"/>
      <c r="B21" s="202"/>
      <c r="C21" s="172" t="s">
        <v>22</v>
      </c>
      <c r="D21" s="190">
        <v>5000</v>
      </c>
      <c r="E21" s="174">
        <v>1504</v>
      </c>
      <c r="F21" s="174">
        <f t="shared" si="0"/>
        <v>6504</v>
      </c>
    </row>
    <row r="22" spans="1:6" ht="15" thickBot="1">
      <c r="A22" s="150" t="s">
        <v>23</v>
      </c>
      <c r="B22" s="151"/>
      <c r="C22" s="152"/>
      <c r="D22" s="153">
        <f>SUM(D23,D27)</f>
        <v>14170768</v>
      </c>
      <c r="E22" s="154">
        <f>SUM(E23,E27)</f>
        <v>391491</v>
      </c>
      <c r="F22" s="154">
        <f t="shared" si="0"/>
        <v>14562259</v>
      </c>
    </row>
    <row r="23" spans="1:6" ht="15" thickBot="1">
      <c r="A23" s="155">
        <v>4</v>
      </c>
      <c r="B23" s="203" t="s">
        <v>24</v>
      </c>
      <c r="C23" s="157"/>
      <c r="D23" s="158">
        <f>SUM(D24:D26)</f>
        <v>1787473</v>
      </c>
      <c r="E23" s="159">
        <f>SUM(E24:E26)</f>
        <v>11814</v>
      </c>
      <c r="F23" s="159">
        <f>SUM(F24:F26)</f>
        <v>1799287</v>
      </c>
    </row>
    <row r="24" spans="1:6" ht="14.25">
      <c r="A24" s="165"/>
      <c r="B24" s="204"/>
      <c r="C24" s="167" t="s">
        <v>25</v>
      </c>
      <c r="D24" s="185">
        <v>1125664</v>
      </c>
      <c r="E24" s="164">
        <v>9514</v>
      </c>
      <c r="F24" s="164">
        <f aca="true" t="shared" si="1" ref="F24:F30">SUM(D24:E24)</f>
        <v>1135178</v>
      </c>
    </row>
    <row r="25" spans="1:6" ht="14.25">
      <c r="A25" s="165"/>
      <c r="B25" s="166"/>
      <c r="C25" s="167" t="s">
        <v>26</v>
      </c>
      <c r="D25" s="200">
        <v>640833</v>
      </c>
      <c r="E25" s="169">
        <v>2300</v>
      </c>
      <c r="F25" s="169">
        <f t="shared" si="1"/>
        <v>643133</v>
      </c>
    </row>
    <row r="26" spans="1:6" ht="15" thickBot="1">
      <c r="A26" s="165"/>
      <c r="B26" s="166"/>
      <c r="C26" s="167" t="s">
        <v>27</v>
      </c>
      <c r="D26" s="205">
        <v>20976</v>
      </c>
      <c r="E26" s="174">
        <v>0</v>
      </c>
      <c r="F26" s="174">
        <f t="shared" si="1"/>
        <v>20976</v>
      </c>
    </row>
    <row r="27" spans="1:6" ht="15" thickBot="1">
      <c r="A27" s="191">
        <v>5</v>
      </c>
      <c r="B27" s="206" t="s">
        <v>28</v>
      </c>
      <c r="C27" s="192"/>
      <c r="D27" s="158">
        <f>SUM(D28:D30)</f>
        <v>12383295</v>
      </c>
      <c r="E27" s="159">
        <f>SUM(E28:E30)</f>
        <v>379677</v>
      </c>
      <c r="F27" s="159">
        <f t="shared" si="1"/>
        <v>12762972</v>
      </c>
    </row>
    <row r="28" spans="1:6" ht="14.25">
      <c r="A28" s="160"/>
      <c r="B28" s="184"/>
      <c r="C28" s="162" t="s">
        <v>29</v>
      </c>
      <c r="D28" s="185">
        <v>8645156</v>
      </c>
      <c r="E28" s="164">
        <v>383428</v>
      </c>
      <c r="F28" s="164">
        <f t="shared" si="1"/>
        <v>9028584</v>
      </c>
    </row>
    <row r="29" spans="1:6" ht="14.25">
      <c r="A29" s="165"/>
      <c r="B29" s="166"/>
      <c r="C29" s="167" t="s">
        <v>30</v>
      </c>
      <c r="D29" s="200">
        <v>3687090</v>
      </c>
      <c r="E29" s="169">
        <v>-25905</v>
      </c>
      <c r="F29" s="169">
        <f t="shared" si="1"/>
        <v>3661185</v>
      </c>
    </row>
    <row r="30" spans="1:6" ht="15" thickBot="1">
      <c r="A30" s="201"/>
      <c r="B30" s="202"/>
      <c r="C30" s="172" t="s">
        <v>31</v>
      </c>
      <c r="D30" s="205">
        <v>51049</v>
      </c>
      <c r="E30" s="174">
        <v>22154</v>
      </c>
      <c r="F30" s="174">
        <f t="shared" si="1"/>
        <v>73203</v>
      </c>
    </row>
    <row r="31" spans="1:6" ht="15" thickBot="1">
      <c r="A31" s="207" t="s">
        <v>32</v>
      </c>
      <c r="B31" s="208"/>
      <c r="C31" s="209"/>
      <c r="D31" s="210">
        <f>D6-D22</f>
        <v>548840</v>
      </c>
      <c r="E31" s="211">
        <f>E6-E22</f>
        <v>0</v>
      </c>
      <c r="F31" s="211">
        <f>F6-F22</f>
        <v>548840</v>
      </c>
    </row>
    <row r="32" spans="1:6" ht="15" thickBot="1">
      <c r="A32" s="179"/>
      <c r="B32" s="180"/>
      <c r="C32" s="181"/>
      <c r="D32" s="182"/>
      <c r="E32" s="183"/>
      <c r="F32" s="183"/>
    </row>
    <row r="33" spans="1:6" ht="15" thickBot="1">
      <c r="A33" s="212" t="s">
        <v>33</v>
      </c>
      <c r="B33" s="213"/>
      <c r="C33" s="214"/>
      <c r="D33" s="210">
        <f>D34+D35+D36+D37+D38+D39</f>
        <v>-1643941</v>
      </c>
      <c r="E33" s="210">
        <f>E34+E35+E36+E37+E38+E39</f>
        <v>0</v>
      </c>
      <c r="F33" s="211">
        <f>F34+F35+F36+F37+F38+F39</f>
        <v>-1643941</v>
      </c>
    </row>
    <row r="34" spans="1:6" ht="14.25">
      <c r="A34" s="160"/>
      <c r="B34" s="162"/>
      <c r="C34" s="215" t="s">
        <v>34</v>
      </c>
      <c r="D34" s="216">
        <v>15000</v>
      </c>
      <c r="E34" s="164">
        <v>0</v>
      </c>
      <c r="F34" s="164">
        <f aca="true" t="shared" si="2" ref="F34:F39">SUM(D34:E34)</f>
        <v>15000</v>
      </c>
    </row>
    <row r="35" spans="1:6" ht="14.25">
      <c r="A35" s="165"/>
      <c r="B35" s="167"/>
      <c r="C35" s="217" t="s">
        <v>35</v>
      </c>
      <c r="D35" s="188">
        <v>-3514283</v>
      </c>
      <c r="E35" s="169">
        <v>0</v>
      </c>
      <c r="F35" s="169">
        <f t="shared" si="2"/>
        <v>-3514283</v>
      </c>
    </row>
    <row r="36" spans="1:6" ht="14.25">
      <c r="A36" s="165"/>
      <c r="B36" s="167"/>
      <c r="C36" s="199" t="s">
        <v>36</v>
      </c>
      <c r="D36" s="200">
        <v>1745043</v>
      </c>
      <c r="E36" s="169">
        <v>0</v>
      </c>
      <c r="F36" s="169">
        <f t="shared" si="2"/>
        <v>1745043</v>
      </c>
    </row>
    <row r="37" spans="1:6" ht="14.25">
      <c r="A37" s="165"/>
      <c r="B37" s="162"/>
      <c r="C37" s="218" t="s">
        <v>37</v>
      </c>
      <c r="D37" s="219">
        <v>120000</v>
      </c>
      <c r="E37" s="169">
        <v>0</v>
      </c>
      <c r="F37" s="169">
        <f t="shared" si="2"/>
        <v>120000</v>
      </c>
    </row>
    <row r="38" spans="1:6" ht="14.25">
      <c r="A38" s="165"/>
      <c r="B38" s="220"/>
      <c r="C38" s="221" t="s">
        <v>38</v>
      </c>
      <c r="D38" s="222">
        <v>28299</v>
      </c>
      <c r="E38" s="169">
        <v>0</v>
      </c>
      <c r="F38" s="169">
        <f t="shared" si="2"/>
        <v>28299</v>
      </c>
    </row>
    <row r="39" spans="1:6" ht="15" thickBot="1">
      <c r="A39" s="165"/>
      <c r="B39" s="167"/>
      <c r="C39" s="217" t="s">
        <v>39</v>
      </c>
      <c r="D39" s="205">
        <v>-38000</v>
      </c>
      <c r="E39" s="174">
        <v>0</v>
      </c>
      <c r="F39" s="174">
        <f t="shared" si="2"/>
        <v>-38000</v>
      </c>
    </row>
    <row r="40" spans="1:6" ht="15" thickBot="1">
      <c r="A40" s="223" t="s">
        <v>40</v>
      </c>
      <c r="B40" s="224"/>
      <c r="C40" s="225"/>
      <c r="D40" s="210">
        <f>D31+D33</f>
        <v>-1095101</v>
      </c>
      <c r="E40" s="211">
        <f>E31+E33</f>
        <v>0</v>
      </c>
      <c r="F40" s="226">
        <f>F31+F33</f>
        <v>-1095101</v>
      </c>
    </row>
    <row r="41" spans="1:6" ht="15" thickBot="1">
      <c r="A41" s="227"/>
      <c r="B41" s="228"/>
      <c r="C41" s="229"/>
      <c r="D41" s="230"/>
      <c r="E41" s="183"/>
      <c r="F41" s="231"/>
    </row>
    <row r="42" spans="1:6" ht="14.25">
      <c r="A42" s="232" t="s">
        <v>41</v>
      </c>
      <c r="B42" s="233"/>
      <c r="C42" s="234"/>
      <c r="D42" s="235">
        <f>D43+D45</f>
        <v>370467</v>
      </c>
      <c r="E42" s="236">
        <f>E43+E45</f>
        <v>0</v>
      </c>
      <c r="F42" s="237">
        <f>F43+F45</f>
        <v>370467</v>
      </c>
    </row>
    <row r="43" spans="1:6" ht="14.25">
      <c r="A43" s="197"/>
      <c r="B43" s="238" t="s">
        <v>42</v>
      </c>
      <c r="C43" s="239"/>
      <c r="D43" s="240">
        <v>879700</v>
      </c>
      <c r="E43" s="241"/>
      <c r="F43" s="242">
        <f>SUM(D43:E43)</f>
        <v>879700</v>
      </c>
    </row>
    <row r="44" spans="1:6" ht="14.25">
      <c r="A44" s="243"/>
      <c r="B44" s="198"/>
      <c r="C44" s="244"/>
      <c r="D44" s="245"/>
      <c r="E44" s="169"/>
      <c r="F44" s="246"/>
    </row>
    <row r="45" spans="1:6" ht="15" thickBot="1">
      <c r="A45" s="247"/>
      <c r="B45" s="248" t="s">
        <v>43</v>
      </c>
      <c r="C45" s="249"/>
      <c r="D45" s="250">
        <v>-509233</v>
      </c>
      <c r="E45" s="251">
        <v>0</v>
      </c>
      <c r="F45" s="252">
        <f>SUM(D45:E45)</f>
        <v>-509233</v>
      </c>
    </row>
    <row r="46" spans="1:6" ht="15" thickBot="1">
      <c r="A46" s="150" t="s">
        <v>44</v>
      </c>
      <c r="B46" s="152"/>
      <c r="C46" s="253"/>
      <c r="D46" s="254">
        <v>-724634</v>
      </c>
      <c r="E46" s="255">
        <v>0</v>
      </c>
      <c r="F46" s="256">
        <f>SUM(D46:E46)</f>
        <v>-724634</v>
      </c>
    </row>
    <row r="48" spans="4:6" ht="14.25">
      <c r="D48" s="267"/>
      <c r="E48" s="267"/>
      <c r="F48" s="267"/>
    </row>
  </sheetData>
  <sheetProtection/>
  <mergeCells count="1">
    <mergeCell ref="B5:C5"/>
  </mergeCells>
  <printOptions/>
  <pageMargins left="0.25" right="0.25" top="0.75" bottom="0.75" header="0.3" footer="0.3"/>
  <pageSetup fitToWidth="0" fitToHeight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0">
      <selection activeCell="G14" sqref="G14"/>
    </sheetView>
  </sheetViews>
  <sheetFormatPr defaultColWidth="9.140625" defaultRowHeight="15"/>
  <cols>
    <col min="1" max="1" width="12.421875" style="0" customWidth="1"/>
    <col min="2" max="2" width="39.8515625" style="0" customWidth="1"/>
    <col min="3" max="3" width="12.28125" style="0" customWidth="1"/>
    <col min="4" max="4" width="11.28125" style="0" customWidth="1"/>
    <col min="5" max="5" width="11.421875" style="0" customWidth="1"/>
  </cols>
  <sheetData>
    <row r="1" spans="1:5" ht="14.25">
      <c r="A1" s="1"/>
      <c r="B1" s="6" t="s">
        <v>45</v>
      </c>
      <c r="C1" s="1"/>
      <c r="D1" s="1"/>
      <c r="E1" s="1"/>
    </row>
    <row r="2" spans="1:5" ht="15" thickBot="1">
      <c r="A2" s="1"/>
      <c r="B2" s="1"/>
      <c r="C2" s="1"/>
      <c r="D2" s="1"/>
      <c r="E2" s="1"/>
    </row>
    <row r="3" spans="1:5" ht="42" thickBot="1">
      <c r="A3" s="7" t="s">
        <v>3</v>
      </c>
      <c r="B3" s="8" t="s">
        <v>46</v>
      </c>
      <c r="C3" s="9" t="s">
        <v>47</v>
      </c>
      <c r="D3" s="10" t="s">
        <v>6</v>
      </c>
      <c r="E3" s="11" t="s">
        <v>7</v>
      </c>
    </row>
    <row r="4" spans="1:5" ht="15" thickBot="1">
      <c r="A4" s="12">
        <v>32</v>
      </c>
      <c r="B4" s="13" t="s">
        <v>13</v>
      </c>
      <c r="C4" s="14">
        <v>1767657</v>
      </c>
      <c r="D4" s="5">
        <f>D5</f>
        <v>10000</v>
      </c>
      <c r="E4" s="15">
        <f>SUM(C4:D4)</f>
        <v>1777657</v>
      </c>
    </row>
    <row r="5" spans="1:5" ht="28.5" thickBot="1">
      <c r="A5" s="16">
        <v>3221</v>
      </c>
      <c r="B5" s="50" t="s">
        <v>48</v>
      </c>
      <c r="C5" s="18">
        <v>21300</v>
      </c>
      <c r="D5" s="3">
        <v>10000</v>
      </c>
      <c r="E5" s="19">
        <f>SUM(C5:D5)</f>
        <v>31300</v>
      </c>
    </row>
    <row r="6" spans="1:5" ht="15" thickBot="1">
      <c r="A6" s="20">
        <v>3500.352</v>
      </c>
      <c r="B6" s="21" t="s">
        <v>14</v>
      </c>
      <c r="C6" s="22">
        <v>5488506</v>
      </c>
      <c r="D6" s="2">
        <f>SUM(D7,D12)</f>
        <v>379987</v>
      </c>
      <c r="E6" s="23">
        <f>SUM(C6:D6)</f>
        <v>5868493</v>
      </c>
    </row>
    <row r="7" spans="1:5" ht="15" thickBot="1">
      <c r="A7" s="37" t="s">
        <v>49</v>
      </c>
      <c r="B7" s="38" t="s">
        <v>50</v>
      </c>
      <c r="C7" s="39">
        <v>3432719</v>
      </c>
      <c r="D7" s="40">
        <f>SUM(D8,D9,D10,D11)</f>
        <v>443649</v>
      </c>
      <c r="E7" s="56">
        <f>SUM(C7:D7)</f>
        <v>3876368</v>
      </c>
    </row>
    <row r="8" spans="1:5" ht="14.25">
      <c r="A8" s="52" t="s">
        <v>51</v>
      </c>
      <c r="B8" s="17" t="s">
        <v>52</v>
      </c>
      <c r="C8" s="53">
        <v>2089593</v>
      </c>
      <c r="D8" s="54">
        <v>434135</v>
      </c>
      <c r="E8" s="55">
        <f aca="true" t="shared" si="0" ref="E8:E16">SUM(C8:D8)</f>
        <v>2523728</v>
      </c>
    </row>
    <row r="9" spans="1:5" ht="14.25">
      <c r="A9" s="137" t="s">
        <v>51</v>
      </c>
      <c r="B9" s="30" t="s">
        <v>53</v>
      </c>
      <c r="C9" s="26">
        <v>426880</v>
      </c>
      <c r="D9" s="27">
        <v>6827</v>
      </c>
      <c r="E9" s="28">
        <f>SUM(C9:D9)</f>
        <v>433707</v>
      </c>
    </row>
    <row r="10" spans="1:5" ht="27.75">
      <c r="A10" s="24" t="s">
        <v>51</v>
      </c>
      <c r="B10" s="31" t="s">
        <v>54</v>
      </c>
      <c r="C10" s="26">
        <v>24403</v>
      </c>
      <c r="D10" s="32">
        <v>2607</v>
      </c>
      <c r="E10" s="28">
        <f t="shared" si="0"/>
        <v>27010</v>
      </c>
    </row>
    <row r="11" spans="1:5" ht="15" thickBot="1">
      <c r="A11" s="138" t="s">
        <v>51</v>
      </c>
      <c r="B11" s="33" t="s">
        <v>55</v>
      </c>
      <c r="C11" s="34">
        <v>1727</v>
      </c>
      <c r="D11" s="35">
        <v>80</v>
      </c>
      <c r="E11" s="36">
        <f t="shared" si="0"/>
        <v>1807</v>
      </c>
    </row>
    <row r="12" spans="1:5" ht="28.5" thickBot="1">
      <c r="A12" s="37">
        <v>3500</v>
      </c>
      <c r="B12" s="51" t="s">
        <v>56</v>
      </c>
      <c r="C12" s="39">
        <v>177663</v>
      </c>
      <c r="D12" s="40">
        <f>D13</f>
        <v>-63662</v>
      </c>
      <c r="E12" s="41">
        <f t="shared" si="0"/>
        <v>114001</v>
      </c>
    </row>
    <row r="13" spans="1:5" ht="28.5" thickBot="1">
      <c r="A13" s="42" t="s">
        <v>57</v>
      </c>
      <c r="B13" s="268" t="s">
        <v>58</v>
      </c>
      <c r="C13" s="269">
        <v>63662</v>
      </c>
      <c r="D13" s="4">
        <v>-63662</v>
      </c>
      <c r="E13" s="44">
        <f t="shared" si="0"/>
        <v>0</v>
      </c>
    </row>
    <row r="14" spans="1:5" ht="15" thickBot="1">
      <c r="A14" s="270" t="s">
        <v>122</v>
      </c>
      <c r="B14" s="101" t="s">
        <v>123</v>
      </c>
      <c r="C14" s="271">
        <v>55000</v>
      </c>
      <c r="D14" s="272">
        <f>D15</f>
        <v>1504</v>
      </c>
      <c r="E14" s="273">
        <f>SUM(C14:D14)</f>
        <v>56504</v>
      </c>
    </row>
    <row r="15" spans="1:5" ht="15" thickBot="1">
      <c r="A15" s="274" t="s">
        <v>124</v>
      </c>
      <c r="B15" s="275" t="s">
        <v>125</v>
      </c>
      <c r="C15" s="276">
        <v>5000</v>
      </c>
      <c r="D15" s="277">
        <v>1504</v>
      </c>
      <c r="E15" s="278">
        <f>SUM(C15:D15)</f>
        <v>6504</v>
      </c>
    </row>
    <row r="16" spans="1:5" ht="15" thickBot="1">
      <c r="A16" s="45"/>
      <c r="B16" s="46" t="s">
        <v>59</v>
      </c>
      <c r="C16" s="47">
        <v>14719608</v>
      </c>
      <c r="D16" s="48">
        <f>SUM(D4,D6,D14)</f>
        <v>391491</v>
      </c>
      <c r="E16" s="49">
        <f t="shared" si="0"/>
        <v>15111099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8"/>
  <sheetViews>
    <sheetView zoomScalePageLayoutView="0" workbookViewId="0" topLeftCell="A94">
      <selection activeCell="H11" sqref="H11"/>
    </sheetView>
  </sheetViews>
  <sheetFormatPr defaultColWidth="9.140625" defaultRowHeight="15"/>
  <cols>
    <col min="2" max="2" width="37.7109375" style="0" customWidth="1"/>
    <col min="3" max="3" width="12.421875" style="0" customWidth="1"/>
    <col min="4" max="4" width="12.28125" style="0" customWidth="1"/>
    <col min="5" max="5" width="12.00390625" style="0" customWidth="1"/>
  </cols>
  <sheetData>
    <row r="1" spans="1:5" ht="14.25">
      <c r="A1" s="132"/>
      <c r="B1" s="132"/>
      <c r="C1" s="132"/>
      <c r="D1" s="132"/>
      <c r="E1" s="132"/>
    </row>
    <row r="2" spans="1:5" ht="14.25">
      <c r="A2" s="61"/>
      <c r="B2" s="60" t="s">
        <v>60</v>
      </c>
      <c r="C2" s="61"/>
      <c r="D2" s="61"/>
      <c r="E2" s="61"/>
    </row>
    <row r="3" spans="1:5" ht="15" thickBot="1">
      <c r="A3" s="61"/>
      <c r="B3" s="61"/>
      <c r="C3" s="61"/>
      <c r="D3" s="61"/>
      <c r="E3" s="61"/>
    </row>
    <row r="4" spans="1:5" ht="42" thickBot="1">
      <c r="A4" s="264" t="s">
        <v>3</v>
      </c>
      <c r="B4" s="265" t="s">
        <v>61</v>
      </c>
      <c r="C4" s="266" t="s">
        <v>47</v>
      </c>
      <c r="D4" s="131" t="s">
        <v>6</v>
      </c>
      <c r="E4" s="134" t="s">
        <v>7</v>
      </c>
    </row>
    <row r="5" spans="1:5" ht="15" thickBot="1">
      <c r="A5" s="261" t="s">
        <v>62</v>
      </c>
      <c r="B5" s="262" t="s">
        <v>63</v>
      </c>
      <c r="C5" s="263">
        <v>1298576</v>
      </c>
      <c r="D5" s="133">
        <f>D7</f>
        <v>22154</v>
      </c>
      <c r="E5" s="133">
        <f>SUM(C5:D5)</f>
        <v>1320730</v>
      </c>
    </row>
    <row r="6" spans="1:5" ht="14.25">
      <c r="A6" s="63" t="s">
        <v>64</v>
      </c>
      <c r="B6" s="88" t="s">
        <v>65</v>
      </c>
      <c r="C6" s="115"/>
      <c r="D6" s="124"/>
      <c r="E6" s="124"/>
    </row>
    <row r="7" spans="1:5" ht="14.25">
      <c r="A7" s="64" t="s">
        <v>66</v>
      </c>
      <c r="B7" s="25" t="s">
        <v>67</v>
      </c>
      <c r="C7" s="116">
        <v>49049</v>
      </c>
      <c r="D7" s="125">
        <v>22154</v>
      </c>
      <c r="E7" s="125">
        <f>SUM(C7:D7)</f>
        <v>71203</v>
      </c>
    </row>
    <row r="8" spans="1:5" ht="15" thickBot="1">
      <c r="A8" s="65"/>
      <c r="B8" s="89"/>
      <c r="C8" s="117"/>
      <c r="D8" s="126"/>
      <c r="E8" s="126"/>
    </row>
    <row r="9" spans="1:5" ht="15" thickBot="1">
      <c r="A9" s="57" t="s">
        <v>68</v>
      </c>
      <c r="B9" s="58" t="s">
        <v>69</v>
      </c>
      <c r="C9" s="118">
        <v>251792</v>
      </c>
      <c r="D9" s="127">
        <f>D11</f>
        <v>3700</v>
      </c>
      <c r="E9" s="127">
        <f>SUM(C9:D9)</f>
        <v>255492</v>
      </c>
    </row>
    <row r="10" spans="1:5" ht="14.25">
      <c r="A10" s="66" t="s">
        <v>70</v>
      </c>
      <c r="B10" s="90" t="s">
        <v>71</v>
      </c>
      <c r="C10" s="115"/>
      <c r="D10" s="124"/>
      <c r="E10" s="124"/>
    </row>
    <row r="11" spans="1:5" ht="14.25">
      <c r="A11" s="29">
        <v>55</v>
      </c>
      <c r="B11" s="30" t="s">
        <v>30</v>
      </c>
      <c r="C11" s="116">
        <v>0</v>
      </c>
      <c r="D11" s="125">
        <v>3700</v>
      </c>
      <c r="E11" s="125">
        <f>SUM(C11:D11)</f>
        <v>3700</v>
      </c>
    </row>
    <row r="12" spans="1:5" ht="15" thickBot="1">
      <c r="A12" s="65"/>
      <c r="B12" s="89"/>
      <c r="C12" s="117"/>
      <c r="D12" s="126"/>
      <c r="E12" s="126"/>
    </row>
    <row r="13" spans="1:5" ht="15" thickBot="1">
      <c r="A13" s="57" t="s">
        <v>72</v>
      </c>
      <c r="B13" s="58" t="s">
        <v>73</v>
      </c>
      <c r="C13" s="119">
        <v>470125</v>
      </c>
      <c r="D13" s="127">
        <f>D15+D18</f>
        <v>-2196</v>
      </c>
      <c r="E13" s="127">
        <f>SUM(C13:D13)</f>
        <v>467929</v>
      </c>
    </row>
    <row r="14" spans="1:5" ht="15" thickBot="1">
      <c r="A14" s="72" t="s">
        <v>74</v>
      </c>
      <c r="B14" s="96" t="s">
        <v>75</v>
      </c>
      <c r="C14" s="120">
        <v>91858</v>
      </c>
      <c r="D14" s="128">
        <f>D15</f>
        <v>-3700</v>
      </c>
      <c r="E14" s="128">
        <f>SUM(C14:D14)</f>
        <v>88158</v>
      </c>
    </row>
    <row r="15" spans="1:5" ht="14.25">
      <c r="A15" s="135" t="s">
        <v>76</v>
      </c>
      <c r="B15" s="98" t="s">
        <v>77</v>
      </c>
      <c r="C15" s="115">
        <v>9436</v>
      </c>
      <c r="D15" s="124">
        <v>-3700</v>
      </c>
      <c r="E15" s="124">
        <f>SUM(C15:D15)</f>
        <v>5736</v>
      </c>
    </row>
    <row r="16" spans="1:5" ht="14.25">
      <c r="A16" s="279"/>
      <c r="B16" s="98"/>
      <c r="C16" s="280"/>
      <c r="D16" s="281"/>
      <c r="E16" s="281"/>
    </row>
    <row r="17" spans="1:5" ht="14.25">
      <c r="A17" s="85" t="s">
        <v>126</v>
      </c>
      <c r="B17" s="30" t="s">
        <v>127</v>
      </c>
      <c r="C17" s="117"/>
      <c r="D17" s="126"/>
      <c r="E17" s="126"/>
    </row>
    <row r="18" spans="1:5" ht="15" thickBot="1">
      <c r="A18" s="29">
        <v>55</v>
      </c>
      <c r="B18" s="30" t="s">
        <v>30</v>
      </c>
      <c r="C18" s="117">
        <v>133804</v>
      </c>
      <c r="D18" s="126">
        <v>1504</v>
      </c>
      <c r="E18" s="126">
        <f>SUM(C18:D18)</f>
        <v>135308</v>
      </c>
    </row>
    <row r="19" spans="1:5" ht="15" thickBot="1">
      <c r="A19" s="57" t="s">
        <v>78</v>
      </c>
      <c r="B19" s="58" t="s">
        <v>79</v>
      </c>
      <c r="C19" s="119">
        <v>1758082</v>
      </c>
      <c r="D19" s="127">
        <f>SUM(D21,D24,D26,D31,D33)</f>
        <v>28850</v>
      </c>
      <c r="E19" s="127">
        <f>SUM(C19:D19)</f>
        <v>1786932</v>
      </c>
    </row>
    <row r="20" spans="1:5" ht="27.75">
      <c r="A20" s="62" t="s">
        <v>80</v>
      </c>
      <c r="B20" s="93" t="s">
        <v>81</v>
      </c>
      <c r="C20" s="115"/>
      <c r="D20" s="124"/>
      <c r="E20" s="124"/>
    </row>
    <row r="21" spans="1:5" ht="14.25">
      <c r="A21" s="67" t="s">
        <v>76</v>
      </c>
      <c r="B21" s="91" t="s">
        <v>77</v>
      </c>
      <c r="C21" s="116">
        <v>0</v>
      </c>
      <c r="D21" s="125">
        <v>2300</v>
      </c>
      <c r="E21" s="125">
        <f>SUM(C21:D21)</f>
        <v>2300</v>
      </c>
    </row>
    <row r="22" spans="1:5" ht="15" thickBot="1">
      <c r="A22" s="65"/>
      <c r="B22" s="92"/>
      <c r="C22" s="117"/>
      <c r="D22" s="126"/>
      <c r="E22" s="126"/>
    </row>
    <row r="23" spans="1:5" ht="28.5" thickBot="1">
      <c r="A23" s="70" t="s">
        <v>82</v>
      </c>
      <c r="B23" s="136" t="s">
        <v>83</v>
      </c>
      <c r="C23" s="120">
        <v>58873</v>
      </c>
      <c r="D23" s="128">
        <f>D24</f>
        <v>2000</v>
      </c>
      <c r="E23" s="128">
        <f>SUM(C23:D23)</f>
        <v>60873</v>
      </c>
    </row>
    <row r="24" spans="1:5" ht="14.25">
      <c r="A24" s="59" t="s">
        <v>76</v>
      </c>
      <c r="B24" s="98" t="s">
        <v>77</v>
      </c>
      <c r="C24" s="115">
        <v>44825</v>
      </c>
      <c r="D24" s="124">
        <v>2000</v>
      </c>
      <c r="E24" s="124">
        <f>SUM(C24:D24)</f>
        <v>46825</v>
      </c>
    </row>
    <row r="25" spans="1:5" ht="15" thickBot="1">
      <c r="A25" s="65"/>
      <c r="B25" s="92"/>
      <c r="C25" s="117"/>
      <c r="D25" s="126"/>
      <c r="E25" s="126"/>
    </row>
    <row r="26" spans="1:5" ht="15" thickBot="1">
      <c r="A26" s="70" t="s">
        <v>84</v>
      </c>
      <c r="B26" s="96" t="s">
        <v>85</v>
      </c>
      <c r="C26" s="120">
        <v>414571</v>
      </c>
      <c r="D26" s="128">
        <f>SUM(D27,D28)</f>
        <v>20055</v>
      </c>
      <c r="E26" s="128">
        <f>SUM(C26:D26)</f>
        <v>434626</v>
      </c>
    </row>
    <row r="27" spans="1:5" ht="14.25">
      <c r="A27" s="71" t="s">
        <v>86</v>
      </c>
      <c r="B27" s="97" t="s">
        <v>87</v>
      </c>
      <c r="C27" s="115">
        <v>283628</v>
      </c>
      <c r="D27" s="124">
        <v>10055</v>
      </c>
      <c r="E27" s="124">
        <f>SUM(C27:D27)</f>
        <v>293683</v>
      </c>
    </row>
    <row r="28" spans="1:5" ht="14.25">
      <c r="A28" s="59" t="s">
        <v>88</v>
      </c>
      <c r="B28" s="98" t="s">
        <v>30</v>
      </c>
      <c r="C28" s="116">
        <v>130943</v>
      </c>
      <c r="D28" s="125">
        <v>10000</v>
      </c>
      <c r="E28" s="125">
        <f>SUM(C28:D28)</f>
        <v>140943</v>
      </c>
    </row>
    <row r="29" spans="1:5" ht="14.25">
      <c r="A29" s="59"/>
      <c r="B29" s="98"/>
      <c r="C29" s="116"/>
      <c r="D29" s="125"/>
      <c r="E29" s="125"/>
    </row>
    <row r="30" spans="1:5" ht="14.25">
      <c r="A30" s="69" t="s">
        <v>84</v>
      </c>
      <c r="B30" s="99" t="s">
        <v>89</v>
      </c>
      <c r="C30" s="116"/>
      <c r="D30" s="125"/>
      <c r="E30" s="125"/>
    </row>
    <row r="31" spans="1:5" ht="14.25">
      <c r="A31" s="29" t="s">
        <v>76</v>
      </c>
      <c r="B31" s="91" t="s">
        <v>77</v>
      </c>
      <c r="C31" s="116">
        <v>20757</v>
      </c>
      <c r="D31" s="125">
        <v>1700</v>
      </c>
      <c r="E31" s="125">
        <f>SUM(C31:D31)</f>
        <v>22457</v>
      </c>
    </row>
    <row r="32" spans="1:5" ht="15" thickBot="1">
      <c r="A32" s="65"/>
      <c r="B32" s="92"/>
      <c r="C32" s="117"/>
      <c r="D32" s="126"/>
      <c r="E32" s="126"/>
    </row>
    <row r="33" spans="1:5" ht="15" thickBot="1">
      <c r="A33" s="72" t="s">
        <v>90</v>
      </c>
      <c r="B33" s="96" t="s">
        <v>91</v>
      </c>
      <c r="C33" s="120">
        <v>88013</v>
      </c>
      <c r="D33" s="128">
        <f>SUM(D34,D35)</f>
        <v>2795</v>
      </c>
      <c r="E33" s="128">
        <f>SUM(C33:D33)</f>
        <v>90808</v>
      </c>
    </row>
    <row r="34" spans="1:5" ht="14.25">
      <c r="A34" s="59" t="s">
        <v>86</v>
      </c>
      <c r="B34" s="100" t="s">
        <v>29</v>
      </c>
      <c r="C34" s="115">
        <v>55827</v>
      </c>
      <c r="D34" s="124">
        <v>2240</v>
      </c>
      <c r="E34" s="124">
        <f>SUM(C34:D34)</f>
        <v>58067</v>
      </c>
    </row>
    <row r="35" spans="1:5" ht="14.25">
      <c r="A35" s="59" t="s">
        <v>88</v>
      </c>
      <c r="B35" s="98" t="s">
        <v>30</v>
      </c>
      <c r="C35" s="116">
        <v>32186</v>
      </c>
      <c r="D35" s="125">
        <v>555</v>
      </c>
      <c r="E35" s="125">
        <f>SUM(C35:D35)</f>
        <v>32741</v>
      </c>
    </row>
    <row r="36" spans="1:5" ht="15" thickBot="1">
      <c r="A36" s="65"/>
      <c r="B36" s="92"/>
      <c r="C36" s="117"/>
      <c r="D36" s="126"/>
      <c r="E36" s="126"/>
    </row>
    <row r="37" spans="1:5" ht="15" thickBot="1">
      <c r="A37" s="57" t="s">
        <v>92</v>
      </c>
      <c r="B37" s="58" t="s">
        <v>93</v>
      </c>
      <c r="C37" s="118">
        <v>7753313</v>
      </c>
      <c r="D37" s="127">
        <f>SUM(D38,D42,D46,D53,D62,D70,D78,D83,D85,D89)</f>
        <v>329469</v>
      </c>
      <c r="E37" s="127">
        <f>SUM(C37:D37)</f>
        <v>8082782</v>
      </c>
    </row>
    <row r="38" spans="1:5" ht="15" thickBot="1">
      <c r="A38" s="73" t="s">
        <v>94</v>
      </c>
      <c r="B38" s="101" t="s">
        <v>95</v>
      </c>
      <c r="C38" s="120">
        <v>777999</v>
      </c>
      <c r="D38" s="128">
        <f>D40</f>
        <v>-2000</v>
      </c>
      <c r="E38" s="128">
        <f>SUM(C38:D38)</f>
        <v>775999</v>
      </c>
    </row>
    <row r="39" spans="1:5" ht="14.25">
      <c r="A39" s="74" t="s">
        <v>88</v>
      </c>
      <c r="B39" s="102" t="s">
        <v>96</v>
      </c>
      <c r="C39" s="115"/>
      <c r="D39" s="124"/>
      <c r="E39" s="124"/>
    </row>
    <row r="40" spans="1:5" ht="14.25">
      <c r="A40" s="75"/>
      <c r="B40" s="103" t="s">
        <v>97</v>
      </c>
      <c r="C40" s="116">
        <v>111995</v>
      </c>
      <c r="D40" s="125">
        <v>-2000</v>
      </c>
      <c r="E40" s="125">
        <f>SUM(C40:D40)</f>
        <v>109995</v>
      </c>
    </row>
    <row r="41" spans="1:5" ht="15" thickBot="1">
      <c r="A41" s="76"/>
      <c r="B41" s="104"/>
      <c r="C41" s="117"/>
      <c r="D41" s="126"/>
      <c r="E41" s="126"/>
    </row>
    <row r="42" spans="1:5" ht="15" thickBot="1">
      <c r="A42" s="73" t="s">
        <v>94</v>
      </c>
      <c r="B42" s="101" t="s">
        <v>98</v>
      </c>
      <c r="C42" s="120">
        <v>768979</v>
      </c>
      <c r="D42" s="128">
        <f>D44</f>
        <v>2000</v>
      </c>
      <c r="E42" s="128">
        <f>SUM(C42:D42)</f>
        <v>770979</v>
      </c>
    </row>
    <row r="43" spans="1:5" ht="14.25">
      <c r="A43" s="74" t="s">
        <v>88</v>
      </c>
      <c r="B43" s="102" t="s">
        <v>96</v>
      </c>
      <c r="C43" s="115"/>
      <c r="D43" s="124"/>
      <c r="E43" s="124"/>
    </row>
    <row r="44" spans="1:5" ht="14.25">
      <c r="A44" s="75"/>
      <c r="B44" s="103" t="s">
        <v>97</v>
      </c>
      <c r="C44" s="116">
        <v>102592</v>
      </c>
      <c r="D44" s="125">
        <v>2000</v>
      </c>
      <c r="E44" s="125">
        <f>SUM(C44:D44)</f>
        <v>104592</v>
      </c>
    </row>
    <row r="45" spans="1:5" ht="15" thickBot="1">
      <c r="A45" s="65"/>
      <c r="B45" s="92"/>
      <c r="C45" s="117"/>
      <c r="D45" s="126"/>
      <c r="E45" s="126"/>
    </row>
    <row r="46" spans="1:5" ht="15" thickBot="1">
      <c r="A46" s="77" t="s">
        <v>99</v>
      </c>
      <c r="B46" s="105" t="s">
        <v>100</v>
      </c>
      <c r="C46" s="120">
        <v>430129</v>
      </c>
      <c r="D46" s="128">
        <f>SUM(D48,D49,D51)</f>
        <v>-3834</v>
      </c>
      <c r="E46" s="128">
        <f>SUM(C46:D46)</f>
        <v>426295</v>
      </c>
    </row>
    <row r="47" spans="1:5" ht="14.25">
      <c r="A47" s="78" t="s">
        <v>86</v>
      </c>
      <c r="B47" s="17" t="s">
        <v>87</v>
      </c>
      <c r="C47" s="115"/>
      <c r="D47" s="124"/>
      <c r="E47" s="124"/>
    </row>
    <row r="48" spans="1:5" ht="14.25">
      <c r="A48" s="64"/>
      <c r="B48" s="25" t="s">
        <v>97</v>
      </c>
      <c r="C48" s="116">
        <v>91178</v>
      </c>
      <c r="D48" s="125">
        <v>-10007</v>
      </c>
      <c r="E48" s="125">
        <f>SUM(C48:D48)</f>
        <v>81171</v>
      </c>
    </row>
    <row r="49" spans="1:5" ht="14.25">
      <c r="A49" s="64"/>
      <c r="B49" s="25" t="s">
        <v>101</v>
      </c>
      <c r="C49" s="116">
        <v>277604</v>
      </c>
      <c r="D49" s="125">
        <v>5704</v>
      </c>
      <c r="E49" s="125">
        <f>SUM(C49:D49)</f>
        <v>283308</v>
      </c>
    </row>
    <row r="50" spans="1:5" ht="14.25">
      <c r="A50" s="64" t="s">
        <v>88</v>
      </c>
      <c r="B50" s="25" t="s">
        <v>96</v>
      </c>
      <c r="C50" s="116"/>
      <c r="D50" s="125"/>
      <c r="E50" s="125"/>
    </row>
    <row r="51" spans="1:5" ht="14.25">
      <c r="A51" s="79"/>
      <c r="B51" s="25" t="s">
        <v>101</v>
      </c>
      <c r="C51" s="116">
        <v>7049</v>
      </c>
      <c r="D51" s="125">
        <v>469</v>
      </c>
      <c r="E51" s="125">
        <f>SUM(C51:D51)</f>
        <v>7518</v>
      </c>
    </row>
    <row r="52" spans="1:5" ht="15" thickBot="1">
      <c r="A52" s="80"/>
      <c r="B52" s="106"/>
      <c r="C52" s="117"/>
      <c r="D52" s="126"/>
      <c r="E52" s="126"/>
    </row>
    <row r="53" spans="1:5" ht="15" thickBot="1">
      <c r="A53" s="77" t="s">
        <v>99</v>
      </c>
      <c r="B53" s="105" t="s">
        <v>102</v>
      </c>
      <c r="C53" s="120">
        <f>SUM(C55,C56,C58,C59)</f>
        <v>1344385</v>
      </c>
      <c r="D53" s="128">
        <f>SUM(D55,D56,D58,D59)</f>
        <v>149974</v>
      </c>
      <c r="E53" s="128">
        <f>SUM(C53:D53)</f>
        <v>1494359</v>
      </c>
    </row>
    <row r="54" spans="1:5" ht="14.25">
      <c r="A54" s="78" t="s">
        <v>86</v>
      </c>
      <c r="B54" s="17" t="s">
        <v>87</v>
      </c>
      <c r="C54" s="115"/>
      <c r="D54" s="124"/>
      <c r="E54" s="124"/>
    </row>
    <row r="55" spans="1:5" ht="14.25">
      <c r="A55" s="64"/>
      <c r="B55" s="25" t="s">
        <v>97</v>
      </c>
      <c r="C55" s="116">
        <v>365734</v>
      </c>
      <c r="D55" s="125">
        <v>-32133</v>
      </c>
      <c r="E55" s="125">
        <f>SUM(C55:D55)</f>
        <v>333601</v>
      </c>
    </row>
    <row r="56" spans="1:5" ht="14.25">
      <c r="A56" s="64"/>
      <c r="B56" s="25" t="s">
        <v>101</v>
      </c>
      <c r="C56" s="116">
        <v>802787</v>
      </c>
      <c r="D56" s="125">
        <v>178357</v>
      </c>
      <c r="E56" s="125">
        <f>SUM(C56:D56)</f>
        <v>981144</v>
      </c>
    </row>
    <row r="57" spans="1:5" ht="14.25">
      <c r="A57" s="64" t="s">
        <v>88</v>
      </c>
      <c r="B57" s="25" t="s">
        <v>96</v>
      </c>
      <c r="C57" s="116"/>
      <c r="D57" s="125"/>
      <c r="E57" s="125"/>
    </row>
    <row r="58" spans="1:5" ht="14.25">
      <c r="A58" s="79"/>
      <c r="B58" s="25" t="s">
        <v>97</v>
      </c>
      <c r="C58" s="116">
        <v>136535</v>
      </c>
      <c r="D58" s="125">
        <v>3663</v>
      </c>
      <c r="E58" s="125">
        <f>SUM(C58:D58)</f>
        <v>140198</v>
      </c>
    </row>
    <row r="59" spans="1:5" ht="14.25">
      <c r="A59" s="79"/>
      <c r="B59" s="25" t="s">
        <v>101</v>
      </c>
      <c r="C59" s="116">
        <v>39329</v>
      </c>
      <c r="D59" s="125">
        <v>87</v>
      </c>
      <c r="E59" s="125">
        <f>SUM(C59:D59)</f>
        <v>39416</v>
      </c>
    </row>
    <row r="60" spans="1:5" ht="14.25">
      <c r="A60" s="79"/>
      <c r="B60" s="25"/>
      <c r="C60" s="116"/>
      <c r="D60" s="125"/>
      <c r="E60" s="125"/>
    </row>
    <row r="61" spans="1:5" ht="15" thickBot="1">
      <c r="A61" s="81"/>
      <c r="B61" s="107"/>
      <c r="C61" s="117"/>
      <c r="D61" s="126"/>
      <c r="E61" s="126"/>
    </row>
    <row r="62" spans="1:5" ht="15" thickBot="1">
      <c r="A62" s="77" t="s">
        <v>99</v>
      </c>
      <c r="B62" s="105" t="s">
        <v>103</v>
      </c>
      <c r="C62" s="120">
        <f>SUM(C64,C65,C67,C68)</f>
        <v>1250580</v>
      </c>
      <c r="D62" s="128">
        <f>SUM(D64,D65,D67,D68)</f>
        <v>159592</v>
      </c>
      <c r="E62" s="128">
        <f>SUM(C62:D62)</f>
        <v>1410172</v>
      </c>
    </row>
    <row r="63" spans="1:5" ht="14.25">
      <c r="A63" s="78" t="s">
        <v>86</v>
      </c>
      <c r="B63" s="17" t="s">
        <v>87</v>
      </c>
      <c r="C63" s="115"/>
      <c r="D63" s="124"/>
      <c r="E63" s="124"/>
    </row>
    <row r="64" spans="1:5" ht="14.25">
      <c r="A64" s="64"/>
      <c r="B64" s="25" t="s">
        <v>97</v>
      </c>
      <c r="C64" s="116">
        <v>294041</v>
      </c>
      <c r="D64" s="125">
        <v>-32239</v>
      </c>
      <c r="E64" s="125">
        <f>SUM(C64:D64)</f>
        <v>261802</v>
      </c>
    </row>
    <row r="65" spans="1:5" ht="14.25">
      <c r="A65" s="64"/>
      <c r="B65" s="25" t="s">
        <v>101</v>
      </c>
      <c r="C65" s="116">
        <v>787488</v>
      </c>
      <c r="D65" s="125">
        <v>192851</v>
      </c>
      <c r="E65" s="125">
        <f>SUM(C65:D65)</f>
        <v>980339</v>
      </c>
    </row>
    <row r="66" spans="1:5" ht="14.25">
      <c r="A66" s="64" t="s">
        <v>88</v>
      </c>
      <c r="B66" s="25" t="s">
        <v>96</v>
      </c>
      <c r="C66" s="116"/>
      <c r="D66" s="125"/>
      <c r="E66" s="125"/>
    </row>
    <row r="67" spans="1:5" ht="14.25">
      <c r="A67" s="79"/>
      <c r="B67" s="25" t="s">
        <v>97</v>
      </c>
      <c r="C67" s="116">
        <v>135739</v>
      </c>
      <c r="D67" s="125">
        <v>200</v>
      </c>
      <c r="E67" s="125">
        <f>SUM(C67:D67)</f>
        <v>135939</v>
      </c>
    </row>
    <row r="68" spans="1:5" ht="14.25">
      <c r="A68" s="79"/>
      <c r="B68" s="25" t="s">
        <v>101</v>
      </c>
      <c r="C68" s="116">
        <v>33312</v>
      </c>
      <c r="D68" s="125">
        <v>-1220</v>
      </c>
      <c r="E68" s="125">
        <f>SUM(C68:D68)</f>
        <v>32092</v>
      </c>
    </row>
    <row r="69" spans="1:5" ht="15" thickBot="1">
      <c r="A69" s="80"/>
      <c r="B69" s="107"/>
      <c r="C69" s="117"/>
      <c r="D69" s="126"/>
      <c r="E69" s="126"/>
    </row>
    <row r="70" spans="1:5" ht="15" thickBot="1">
      <c r="A70" s="77" t="s">
        <v>104</v>
      </c>
      <c r="B70" s="105" t="s">
        <v>105</v>
      </c>
      <c r="C70" s="120">
        <f>SUM(C72,C73,C75,C76)</f>
        <v>571270</v>
      </c>
      <c r="D70" s="128">
        <f>SUM(D72,D73,D75,D76)</f>
        <v>50221</v>
      </c>
      <c r="E70" s="128">
        <f>SUM(C70:D70)</f>
        <v>621491</v>
      </c>
    </row>
    <row r="71" spans="1:5" ht="14.25">
      <c r="A71" s="78" t="s">
        <v>86</v>
      </c>
      <c r="B71" s="17" t="s">
        <v>29</v>
      </c>
      <c r="C71" s="115"/>
      <c r="D71" s="124"/>
      <c r="E71" s="124"/>
    </row>
    <row r="72" spans="1:5" ht="14.25">
      <c r="A72" s="64"/>
      <c r="B72" s="25" t="s">
        <v>97</v>
      </c>
      <c r="C72" s="116">
        <v>157806</v>
      </c>
      <c r="D72" s="125">
        <v>4263</v>
      </c>
      <c r="E72" s="125">
        <f>SUM(C72:D72)</f>
        <v>162069</v>
      </c>
    </row>
    <row r="73" spans="1:5" ht="14.25">
      <c r="A73" s="64"/>
      <c r="B73" s="25" t="s">
        <v>101</v>
      </c>
      <c r="C73" s="116">
        <v>321888</v>
      </c>
      <c r="D73" s="125">
        <v>45035</v>
      </c>
      <c r="E73" s="125">
        <f>SUM(C73:D73)</f>
        <v>366923</v>
      </c>
    </row>
    <row r="74" spans="1:5" ht="14.25">
      <c r="A74" s="64" t="s">
        <v>88</v>
      </c>
      <c r="B74" s="25" t="s">
        <v>30</v>
      </c>
      <c r="C74" s="116"/>
      <c r="D74" s="125"/>
      <c r="E74" s="125"/>
    </row>
    <row r="75" spans="1:5" ht="14.25">
      <c r="A75" s="64"/>
      <c r="B75" s="25" t="s">
        <v>97</v>
      </c>
      <c r="C75" s="116">
        <v>80816</v>
      </c>
      <c r="D75" s="125">
        <v>787</v>
      </c>
      <c r="E75" s="125">
        <f>SUM(C75:D75)</f>
        <v>81603</v>
      </c>
    </row>
    <row r="76" spans="1:5" ht="14.25">
      <c r="A76" s="64"/>
      <c r="B76" s="25" t="s">
        <v>101</v>
      </c>
      <c r="C76" s="116">
        <v>10760</v>
      </c>
      <c r="D76" s="125">
        <v>136</v>
      </c>
      <c r="E76" s="125">
        <f>SUM(C76:D76)</f>
        <v>10896</v>
      </c>
    </row>
    <row r="77" spans="1:5" ht="15" thickBot="1">
      <c r="A77" s="80"/>
      <c r="B77" s="107"/>
      <c r="C77" s="117"/>
      <c r="D77" s="126"/>
      <c r="E77" s="126"/>
    </row>
    <row r="78" spans="1:5" ht="15" thickBot="1">
      <c r="A78" s="82" t="s">
        <v>106</v>
      </c>
      <c r="B78" s="108" t="s">
        <v>107</v>
      </c>
      <c r="C78" s="120">
        <v>9955</v>
      </c>
      <c r="D78" s="128">
        <f>SUM(D79,D80)</f>
        <v>12077</v>
      </c>
      <c r="E78" s="128">
        <f>SUM(C78:D78)</f>
        <v>22032</v>
      </c>
    </row>
    <row r="79" spans="1:5" ht="14.25">
      <c r="A79" s="83" t="s">
        <v>86</v>
      </c>
      <c r="B79" s="98" t="s">
        <v>29</v>
      </c>
      <c r="C79" s="115">
        <v>9955</v>
      </c>
      <c r="D79" s="124">
        <v>-9955</v>
      </c>
      <c r="E79" s="124">
        <f>SUM(C79:D79)</f>
        <v>0</v>
      </c>
    </row>
    <row r="80" spans="1:5" ht="14.25">
      <c r="A80" s="64" t="s">
        <v>88</v>
      </c>
      <c r="B80" s="25" t="s">
        <v>30</v>
      </c>
      <c r="C80" s="116">
        <v>0</v>
      </c>
      <c r="D80" s="125">
        <v>22032</v>
      </c>
      <c r="E80" s="125">
        <f>SUM(C80:D80)</f>
        <v>22032</v>
      </c>
    </row>
    <row r="81" spans="1:5" ht="14.25">
      <c r="A81" s="64"/>
      <c r="B81" s="25"/>
      <c r="C81" s="116"/>
      <c r="D81" s="125"/>
      <c r="E81" s="125"/>
    </row>
    <row r="82" spans="1:5" ht="14.25">
      <c r="A82" s="84" t="s">
        <v>108</v>
      </c>
      <c r="B82" s="109" t="s">
        <v>109</v>
      </c>
      <c r="C82" s="116"/>
      <c r="D82" s="125"/>
      <c r="E82" s="125"/>
    </row>
    <row r="83" spans="1:5" ht="14.25">
      <c r="A83" s="64" t="s">
        <v>88</v>
      </c>
      <c r="B83" s="25" t="s">
        <v>30</v>
      </c>
      <c r="C83" s="116">
        <v>88105</v>
      </c>
      <c r="D83" s="125">
        <v>-88105</v>
      </c>
      <c r="E83" s="125">
        <f>SUM(C83:D83)</f>
        <v>0</v>
      </c>
    </row>
    <row r="84" spans="1:5" ht="15" thickBot="1">
      <c r="A84" s="80"/>
      <c r="B84" s="107"/>
      <c r="C84" s="117"/>
      <c r="D84" s="126"/>
      <c r="E84" s="126"/>
    </row>
    <row r="85" spans="1:5" ht="15" thickBot="1">
      <c r="A85" s="72" t="s">
        <v>108</v>
      </c>
      <c r="B85" s="96" t="s">
        <v>110</v>
      </c>
      <c r="C85" s="120">
        <f>SUM(C86,C87)</f>
        <v>443296</v>
      </c>
      <c r="D85" s="128">
        <f>SUM(D86,D87)</f>
        <v>4000</v>
      </c>
      <c r="E85" s="128">
        <f>SUM(C85:D85)</f>
        <v>447296</v>
      </c>
    </row>
    <row r="86" spans="1:5" ht="14.25">
      <c r="A86" s="59" t="s">
        <v>86</v>
      </c>
      <c r="B86" s="100" t="s">
        <v>29</v>
      </c>
      <c r="C86" s="115">
        <v>396746</v>
      </c>
      <c r="D86" s="124">
        <v>3613</v>
      </c>
      <c r="E86" s="124">
        <f>SUM(C86:D86)</f>
        <v>400359</v>
      </c>
    </row>
    <row r="87" spans="1:5" ht="14.25">
      <c r="A87" s="29" t="s">
        <v>88</v>
      </c>
      <c r="B87" s="91" t="s">
        <v>30</v>
      </c>
      <c r="C87" s="116">
        <v>46550</v>
      </c>
      <c r="D87" s="125">
        <v>387</v>
      </c>
      <c r="E87" s="125">
        <f>SUM(C87:D87)</f>
        <v>46937</v>
      </c>
    </row>
    <row r="88" spans="1:5" ht="15" thickBot="1">
      <c r="A88" s="85"/>
      <c r="B88" s="43"/>
      <c r="C88" s="117"/>
      <c r="D88" s="126"/>
      <c r="E88" s="126"/>
    </row>
    <row r="89" spans="1:5" ht="15" thickBot="1">
      <c r="A89" s="72" t="s">
        <v>108</v>
      </c>
      <c r="B89" s="96" t="s">
        <v>111</v>
      </c>
      <c r="C89" s="120">
        <f>SUM(C90,C91)</f>
        <v>332351</v>
      </c>
      <c r="D89" s="128">
        <f>SUM(D90,D91)</f>
        <v>45544</v>
      </c>
      <c r="E89" s="128">
        <f>SUM(C89:D89)</f>
        <v>377895</v>
      </c>
    </row>
    <row r="90" spans="1:5" ht="14.25">
      <c r="A90" s="59" t="s">
        <v>86</v>
      </c>
      <c r="B90" s="98" t="s">
        <v>29</v>
      </c>
      <c r="C90" s="115">
        <v>267421</v>
      </c>
      <c r="D90" s="124">
        <v>25644</v>
      </c>
      <c r="E90" s="124">
        <f>SUM(C90:D90)</f>
        <v>293065</v>
      </c>
    </row>
    <row r="91" spans="1:5" ht="14.25">
      <c r="A91" s="29" t="s">
        <v>88</v>
      </c>
      <c r="B91" s="110" t="s">
        <v>96</v>
      </c>
      <c r="C91" s="116">
        <v>64930</v>
      </c>
      <c r="D91" s="125">
        <v>19900</v>
      </c>
      <c r="E91" s="125">
        <f>SUM(C91:D91)</f>
        <v>84830</v>
      </c>
    </row>
    <row r="92" spans="1:5" ht="15" thickBot="1">
      <c r="A92" s="86"/>
      <c r="B92" s="111"/>
      <c r="C92" s="121"/>
      <c r="D92" s="129"/>
      <c r="E92" s="129"/>
    </row>
    <row r="93" spans="1:5" ht="15" thickBot="1">
      <c r="A93" s="57" t="s">
        <v>112</v>
      </c>
      <c r="B93" s="58" t="s">
        <v>113</v>
      </c>
      <c r="C93" s="122">
        <v>1897894</v>
      </c>
      <c r="D93" s="130">
        <f>SUM(D95,D98,D101,D104,D107)</f>
        <v>9514</v>
      </c>
      <c r="E93" s="130">
        <f>SUM(C93:D93)</f>
        <v>1907408</v>
      </c>
    </row>
    <row r="94" spans="1:5" ht="14.25">
      <c r="A94" s="63" t="s">
        <v>114</v>
      </c>
      <c r="B94" s="112" t="s">
        <v>55</v>
      </c>
      <c r="C94" s="115"/>
      <c r="D94" s="124"/>
      <c r="E94" s="124"/>
    </row>
    <row r="95" spans="1:5" ht="14.25">
      <c r="A95" s="64" t="s">
        <v>115</v>
      </c>
      <c r="B95" s="25" t="s">
        <v>116</v>
      </c>
      <c r="C95" s="116">
        <v>1727</v>
      </c>
      <c r="D95" s="125">
        <v>80</v>
      </c>
      <c r="E95" s="125">
        <f>SUM(C95:D95)</f>
        <v>1807</v>
      </c>
    </row>
    <row r="96" spans="1:5" ht="14.25">
      <c r="A96" s="64"/>
      <c r="B96" s="25"/>
      <c r="C96" s="116"/>
      <c r="D96" s="125"/>
      <c r="E96" s="125"/>
    </row>
    <row r="97" spans="1:5" ht="27.75">
      <c r="A97" s="87" t="s">
        <v>117</v>
      </c>
      <c r="B97" s="95" t="s">
        <v>118</v>
      </c>
      <c r="C97" s="123"/>
      <c r="D97" s="125"/>
      <c r="E97" s="125"/>
    </row>
    <row r="98" spans="1:5" ht="14.25">
      <c r="A98" s="67" t="s">
        <v>115</v>
      </c>
      <c r="B98" s="91" t="s">
        <v>116</v>
      </c>
      <c r="C98" s="123">
        <v>24403</v>
      </c>
      <c r="D98" s="125">
        <v>-24403</v>
      </c>
      <c r="E98" s="125">
        <f>SUM(C98:D98)</f>
        <v>0</v>
      </c>
    </row>
    <row r="99" spans="1:5" ht="14.25">
      <c r="A99" s="67"/>
      <c r="B99" s="91"/>
      <c r="C99" s="123"/>
      <c r="D99" s="125"/>
      <c r="E99" s="125"/>
    </row>
    <row r="100" spans="1:5" ht="27.75">
      <c r="A100" s="87" t="s">
        <v>114</v>
      </c>
      <c r="B100" s="95" t="s">
        <v>118</v>
      </c>
      <c r="C100" s="123"/>
      <c r="D100" s="125"/>
      <c r="E100" s="125"/>
    </row>
    <row r="101" spans="1:5" ht="14.25">
      <c r="A101" s="67" t="s">
        <v>115</v>
      </c>
      <c r="B101" s="91" t="s">
        <v>116</v>
      </c>
      <c r="C101" s="123">
        <v>0</v>
      </c>
      <c r="D101" s="125">
        <v>27010</v>
      </c>
      <c r="E101" s="125">
        <f>SUM(C101:D101)</f>
        <v>27010</v>
      </c>
    </row>
    <row r="102" spans="1:5" ht="14.25">
      <c r="A102" s="68"/>
      <c r="B102" s="94"/>
      <c r="C102" s="116"/>
      <c r="D102" s="125"/>
      <c r="E102" s="125"/>
    </row>
    <row r="103" spans="1:5" ht="27.75">
      <c r="A103" s="84" t="s">
        <v>117</v>
      </c>
      <c r="B103" s="113" t="s">
        <v>53</v>
      </c>
      <c r="C103" s="116"/>
      <c r="D103" s="125"/>
      <c r="E103" s="125"/>
    </row>
    <row r="104" spans="1:5" ht="14.25">
      <c r="A104" s="64" t="s">
        <v>115</v>
      </c>
      <c r="B104" s="25" t="s">
        <v>116</v>
      </c>
      <c r="C104" s="116">
        <v>426880</v>
      </c>
      <c r="D104" s="125">
        <v>-426880</v>
      </c>
      <c r="E104" s="125">
        <f>SUM(C104:D104)</f>
        <v>0</v>
      </c>
    </row>
    <row r="105" spans="1:5" ht="14.25">
      <c r="A105" s="29"/>
      <c r="B105" s="110"/>
      <c r="C105" s="116"/>
      <c r="D105" s="125"/>
      <c r="E105" s="125"/>
    </row>
    <row r="106" spans="1:5" ht="27.75">
      <c r="A106" s="87" t="s">
        <v>119</v>
      </c>
      <c r="B106" s="95" t="s">
        <v>120</v>
      </c>
      <c r="C106" s="116"/>
      <c r="D106" s="125"/>
      <c r="E106" s="125"/>
    </row>
    <row r="107" spans="1:5" ht="15" thickBot="1">
      <c r="A107" s="67" t="s">
        <v>115</v>
      </c>
      <c r="B107" s="114" t="s">
        <v>116</v>
      </c>
      <c r="C107" s="116">
        <v>0</v>
      </c>
      <c r="D107" s="125">
        <v>433707</v>
      </c>
      <c r="E107" s="125">
        <f>SUM(C107:D107)</f>
        <v>433707</v>
      </c>
    </row>
    <row r="108" spans="1:5" ht="15" thickBot="1">
      <c r="A108" s="257"/>
      <c r="B108" s="258" t="s">
        <v>121</v>
      </c>
      <c r="C108" s="259">
        <v>14170768</v>
      </c>
      <c r="D108" s="260">
        <f>SUM(D5,D9,D13,D19,D37,D93)</f>
        <v>391491</v>
      </c>
      <c r="E108" s="260">
        <f>SUM(C108:D108)</f>
        <v>14562259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Tatjana Ivanova</dc:creator>
  <cp:keywords/>
  <dc:description/>
  <cp:lastModifiedBy>Sirle Kupts</cp:lastModifiedBy>
  <cp:lastPrinted>2018-02-15T12:32:28Z</cp:lastPrinted>
  <dcterms:created xsi:type="dcterms:W3CDTF">2018-02-14T12:21:34Z</dcterms:created>
  <dcterms:modified xsi:type="dcterms:W3CDTF">2018-03-05T08:17:12Z</dcterms:modified>
  <cp:category/>
  <cp:version/>
  <cp:contentType/>
  <cp:contentStatus/>
</cp:coreProperties>
</file>