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firstSheet="1" activeTab="3"/>
  </bookViews>
  <sheets>
    <sheet name="Sillamäe linna 2017.a eelarve" sheetId="1" r:id="rId1"/>
    <sheet name="Põhitegevuse tulud Lisa 1" sheetId="2" r:id="rId2"/>
    <sheet name="Põhitegevuse kulud Lisa 2" sheetId="3" r:id="rId3"/>
    <sheet name="Investeerimistegevus Lisa 3" sheetId="4" r:id="rId4"/>
  </sheets>
  <definedNames/>
  <calcPr fullCalcOnLoad="1"/>
</workbook>
</file>

<file path=xl/sharedStrings.xml><?xml version="1.0" encoding="utf-8"?>
<sst xmlns="http://schemas.openxmlformats.org/spreadsheetml/2006/main" count="172" uniqueCount="115">
  <si>
    <t>Lisa</t>
  </si>
  <si>
    <t>Sillamäe Linnavolikogu</t>
  </si>
  <si>
    <t>SILLAMÄE  LINNA  2017. AASTA IV LISAEELARVE</t>
  </si>
  <si>
    <t>Kood</t>
  </si>
  <si>
    <t>Kirje nimetus</t>
  </si>
  <si>
    <t>Eelarve (kassa-põhine)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</si>
  <si>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</si>
  <si>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</si>
  <si>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</si>
  <si>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</si>
  <si>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</si>
  <si>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</si>
  <si>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</si>
  <si>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Tulud kaupade ja teenuste müügist</t>
  </si>
  <si>
    <t>Saadavad toetused tegevuskuludeks</t>
  </si>
  <si>
    <t>Tasandusfond (lg 1)</t>
  </si>
  <si>
    <t>Toetusfond (lg 2)</t>
  </si>
  <si>
    <t>Muud saadud toetused tegevuskuludeks</t>
  </si>
  <si>
    <t xml:space="preserve">Muud tegevustulud </t>
  </si>
  <si>
    <t>Trahvid</t>
  </si>
  <si>
    <t>Kohaliku tähtsusega maardlate kaevandamisõiguse tasu</t>
  </si>
  <si>
    <t>Laekumine vee erikasutusest</t>
  </si>
  <si>
    <t>Saastetasud ja keskkonnale tekitatud kahju hüvitis</t>
  </si>
  <si>
    <t>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</si>
  <si>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</si>
  <si>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</si>
  <si>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</si>
  <si>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</si>
  <si>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</si>
  <si>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</si>
  <si>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</si>
  <si>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</si>
  <si>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(sh reservfond)</t>
  </si>
  <si>
    <t>PÕHITEGEVUSE TULEM</t>
  </si>
  <si>
    <t>INVESTEERIMISTEGEVUS KOKKU</t>
  </si>
  <si>
    <t>Põhivara müük (+)</t>
  </si>
  <si>
    <t>Põhivara soetus (-)</t>
  </si>
  <si>
    <t xml:space="preserve">Põhivara soetuseks saadav sihtfinantseerimine (+) </t>
  </si>
  <si>
    <t>Finantstulud (+)</t>
  </si>
  <si>
    <t>Finantskulud (-)</t>
  </si>
  <si>
    <t>EELARVE TULEM (ÜLEJÄÄK (+) / PUUDUJÄÄK (-))</t>
  </si>
  <si>
    <t>FINANTSEERIMISTEGEVUS</t>
  </si>
  <si>
    <t>Kohustuste võtmine (+) sh</t>
  </si>
  <si>
    <t>Projekti "Mere pst rekonstrueerimine" laen</t>
  </si>
  <si>
    <t>Projekti "Sillamäe Gümnaasiumi hoones  raamatukogu sisustamine" laen</t>
  </si>
  <si>
    <t>Projekti "L/a Päikseke energiatõhususe tõstmine" laen</t>
  </si>
  <si>
    <t>Projekti "Keskpargi jalakäijate tee renoveerimine" laen</t>
  </si>
  <si>
    <t>Kohustuste tasumine (-)</t>
  </si>
  <si>
    <t>LIKVIIDSETE VARADE MUUTUS (+ suurenemine, - vähenemine)</t>
  </si>
  <si>
    <t>Sillamäe linna 2017. aasta IV lisaeelarve Lisa 1</t>
  </si>
  <si>
    <t>Tulu nimetus</t>
  </si>
  <si>
    <t>Eelarve (kassa -põhine)</t>
  </si>
  <si>
    <t>3220</t>
  </si>
  <si>
    <t xml:space="preserve">Laekumised haridusasutuste majandustegevusest </t>
  </si>
  <si>
    <t>3233</t>
  </si>
  <si>
    <t xml:space="preserve">Üüri- ja renditulud </t>
  </si>
  <si>
    <t>352.00.17.1</t>
  </si>
  <si>
    <t>352.00.17.2</t>
  </si>
  <si>
    <t>Toetusfond (lg 2) sh</t>
  </si>
  <si>
    <t>352.00</t>
  </si>
  <si>
    <t xml:space="preserve">Noorte huvihariduse- ja huvitegevusele toetus </t>
  </si>
  <si>
    <t>PÕHITEGEVUSE  TULUD  KOKKU</t>
  </si>
  <si>
    <t xml:space="preserve">                                                                                                            Sillamäe linna 2017. aasta  IV lisaeelarve Lisa 2                                                                     </t>
  </si>
  <si>
    <t>Kulu nimetus</t>
  </si>
  <si>
    <t>08</t>
  </si>
  <si>
    <t>Vaba aeg ja kultuur</t>
  </si>
  <si>
    <t>08102</t>
  </si>
  <si>
    <t>Spordiklubid</t>
  </si>
  <si>
    <t>45</t>
  </si>
  <si>
    <t>Eraldised</t>
  </si>
  <si>
    <t>08107</t>
  </si>
  <si>
    <t>MTÜ Noorte Omaalgatuse Toetamise Organisatsioon - ESN</t>
  </si>
  <si>
    <t>MTÜ Sillamäe Avatud Lastekeskus Kodusoojus</t>
  </si>
  <si>
    <t>08201</t>
  </si>
  <si>
    <t>Linna Keskraamatukogu</t>
  </si>
  <si>
    <t>55</t>
  </si>
  <si>
    <t>08202</t>
  </si>
  <si>
    <t xml:space="preserve">Kultuurikeskus (Kesk 24, Tškalovi 25) </t>
  </si>
  <si>
    <t>50</t>
  </si>
  <si>
    <t>MTÜ Teater-stuudio "Teine Taevas"</t>
  </si>
  <si>
    <t>08203</t>
  </si>
  <si>
    <t>Linna Muuseum</t>
  </si>
  <si>
    <t>09</t>
  </si>
  <si>
    <t>Haridus</t>
  </si>
  <si>
    <t>09212</t>
  </si>
  <si>
    <t>Eesti Põhikool</t>
  </si>
  <si>
    <t xml:space="preserve">Personalikulud </t>
  </si>
  <si>
    <t xml:space="preserve">             linnaeelarvest</t>
  </si>
  <si>
    <t>Vanalinna Kool</t>
  </si>
  <si>
    <t xml:space="preserve">Majandamiskulud </t>
  </si>
  <si>
    <t>Kannuka Kool</t>
  </si>
  <si>
    <t>09213</t>
  </si>
  <si>
    <t>Sillamäe Gümnaasium</t>
  </si>
  <si>
    <t>09510</t>
  </si>
  <si>
    <t>Sillamäe Huvi- ja Noortekeskus Ulei</t>
  </si>
  <si>
    <t>PÕHITEGEVUSE  KULUD  KOKKU</t>
  </si>
  <si>
    <t xml:space="preserve">                                                                      Sillamäe linna 2017. aasta IV lisaeelarve Lisa 3                                                                     </t>
  </si>
  <si>
    <t>INVESTEERIMISTEGEVUS</t>
  </si>
  <si>
    <t>Põhivara soetus (-) sh</t>
  </si>
  <si>
    <t>1.</t>
  </si>
  <si>
    <t>Sillamäe Gümnaasiumi hoones raamatukogu sisustamine</t>
  </si>
  <si>
    <t>8.</t>
  </si>
  <si>
    <t>Tänavavalgustuse rekonstrueerimine</t>
  </si>
  <si>
    <t>15.</t>
  </si>
  <si>
    <t>16.</t>
  </si>
  <si>
    <t>Põhivara soetuseks saadav sihtfinantseerimine(+) sh</t>
  </si>
  <si>
    <t xml:space="preserve">4. </t>
  </si>
  <si>
    <t>Tänavavalgustuse taristu renoveerimine</t>
  </si>
  <si>
    <t>INVESTEERIMISTEGEVUS  KOKKU:</t>
  </si>
  <si>
    <t xml:space="preserve">                                                                                 28. september 2017. a määrusele nr …</t>
  </si>
  <si>
    <t>Sillamäe Lasteaia Jaaniussike hoone ujula põrandaküttesüsteemi remont</t>
  </si>
  <si>
    <t>Sillamäe Eesti Põhikooli hoone spordi- ja jõusaali remont</t>
  </si>
  <si>
    <t>09110</t>
  </si>
  <si>
    <t>Lasteaed Jaaniussike</t>
  </si>
  <si>
    <t xml:space="preserve">              linnaeelarvest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</si>
</sst>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7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12"/>
      <color indexed="8"/>
      <name val="Arial Baltic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2"/>
      <name val="Arial Baltic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>
        <color indexed="8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Border="0" applyProtection="0">
      <alignment/>
    </xf>
    <xf numFmtId="0" fontId="2" fillId="0" borderId="0" applyNumberFormat="0" applyBorder="0" applyProtection="0">
      <alignment/>
    </xf>
    <xf numFmtId="9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14" borderId="7" applyNumberFormat="0" applyAlignment="0" applyProtection="0"/>
    <xf numFmtId="0" fontId="1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7" fillId="0" borderId="0" applyNumberFormat="0" applyBorder="0" applyProtection="0">
      <alignment/>
    </xf>
    <xf numFmtId="0" fontId="10" fillId="0" borderId="0">
      <alignment/>
      <protection/>
    </xf>
    <xf numFmtId="0" fontId="1" fillId="0" borderId="0" applyNumberFormat="0" applyBorder="0" applyProtection="0">
      <alignment/>
    </xf>
    <xf numFmtId="0" fontId="1" fillId="0" borderId="0" applyNumberFormat="0" applyBorder="0" applyProtection="0">
      <alignment/>
    </xf>
    <xf numFmtId="0" fontId="16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5" fillId="7" borderId="0" applyNumberFormat="0" applyBorder="0" applyAlignment="0" applyProtection="0"/>
  </cellStyleXfs>
  <cellXfs count="3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10" xfId="38" applyFont="1" applyFill="1" applyBorder="1" applyAlignment="1" applyProtection="1">
      <alignment/>
      <protection locked="0"/>
    </xf>
    <xf numFmtId="0" fontId="3" fillId="0" borderId="11" xfId="38" applyFont="1" applyFill="1" applyBorder="1" applyAlignment="1" applyProtection="1">
      <alignment/>
      <protection locked="0"/>
    </xf>
    <xf numFmtId="0" fontId="3" fillId="0" borderId="12" xfId="38" applyFont="1" applyFill="1" applyBorder="1" applyAlignment="1" applyProtection="1">
      <alignment/>
      <protection locked="0"/>
    </xf>
    <xf numFmtId="3" fontId="3" fillId="0" borderId="13" xfId="38" applyNumberFormat="1" applyFont="1" applyFill="1" applyBorder="1" applyAlignment="1" applyProtection="1">
      <alignment horizontal="left"/>
      <protection locked="0"/>
    </xf>
    <xf numFmtId="0" fontId="1" fillId="0" borderId="14" xfId="0" applyFont="1" applyBorder="1" applyAlignment="1">
      <alignment/>
    </xf>
    <xf numFmtId="0" fontId="4" fillId="0" borderId="15" xfId="59" applyFont="1" applyFill="1" applyBorder="1" applyAlignment="1">
      <alignment horizontal="center" vertical="center"/>
    </xf>
    <xf numFmtId="3" fontId="4" fillId="0" borderId="16" xfId="38" applyNumberFormat="1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/>
    </xf>
    <xf numFmtId="3" fontId="3" fillId="0" borderId="17" xfId="0" applyNumberFormat="1" applyFont="1" applyBorder="1" applyAlignment="1">
      <alignment horizontal="center" vertical="center" wrapText="1"/>
    </xf>
    <xf numFmtId="0" fontId="3" fillId="18" borderId="18" xfId="38" applyFont="1" applyFill="1" applyBorder="1" applyAlignment="1">
      <alignment/>
    </xf>
    <xf numFmtId="0" fontId="3" fillId="18" borderId="19" xfId="38" applyFont="1" applyFill="1" applyBorder="1" applyAlignment="1">
      <alignment/>
    </xf>
    <xf numFmtId="0" fontId="3" fillId="18" borderId="20" xfId="38" applyFont="1" applyFill="1" applyBorder="1" applyAlignment="1">
      <alignment/>
    </xf>
    <xf numFmtId="3" fontId="3" fillId="18" borderId="21" xfId="38" applyNumberFormat="1" applyFont="1" applyFill="1" applyBorder="1" applyAlignment="1">
      <alignment/>
    </xf>
    <xf numFmtId="3" fontId="3" fillId="18" borderId="22" xfId="38" applyNumberFormat="1" applyFont="1" applyFill="1" applyBorder="1" applyAlignment="1">
      <alignment/>
    </xf>
    <xf numFmtId="0" fontId="4" fillId="0" borderId="23" xfId="59" applyFont="1" applyFill="1" applyBorder="1" applyAlignment="1">
      <alignment/>
    </xf>
    <xf numFmtId="0" fontId="4" fillId="0" borderId="24" xfId="37" applyFont="1" applyFill="1" applyBorder="1" applyAlignment="1">
      <alignment/>
    </xf>
    <xf numFmtId="0" fontId="4" fillId="0" borderId="25" xfId="38" applyFont="1" applyFill="1" applyBorder="1" applyAlignment="1">
      <alignment/>
    </xf>
    <xf numFmtId="3" fontId="3" fillId="0" borderId="21" xfId="38" applyNumberFormat="1" applyFont="1" applyFill="1" applyBorder="1" applyAlignment="1">
      <alignment/>
    </xf>
    <xf numFmtId="3" fontId="3" fillId="0" borderId="22" xfId="38" applyNumberFormat="1" applyFont="1" applyFill="1" applyBorder="1" applyAlignment="1">
      <alignment/>
    </xf>
    <xf numFmtId="0" fontId="1" fillId="0" borderId="26" xfId="59" applyFont="1" applyFill="1" applyBorder="1" applyAlignment="1">
      <alignment/>
    </xf>
    <xf numFmtId="0" fontId="5" fillId="0" borderId="27" xfId="38" applyFont="1" applyFill="1" applyBorder="1" applyAlignment="1">
      <alignment/>
    </xf>
    <xf numFmtId="0" fontId="1" fillId="0" borderId="28" xfId="38" applyFont="1" applyFill="1" applyBorder="1" applyAlignment="1">
      <alignment/>
    </xf>
    <xf numFmtId="3" fontId="1" fillId="0" borderId="29" xfId="59" applyNumberFormat="1" applyFont="1" applyFill="1" applyBorder="1" applyAlignment="1">
      <alignment/>
    </xf>
    <xf numFmtId="3" fontId="1" fillId="0" borderId="30" xfId="0" applyNumberFormat="1" applyFont="1" applyBorder="1" applyAlignment="1">
      <alignment/>
    </xf>
    <xf numFmtId="0" fontId="1" fillId="0" borderId="31" xfId="59" applyFont="1" applyFill="1" applyBorder="1" applyAlignment="1">
      <alignment/>
    </xf>
    <xf numFmtId="0" fontId="1" fillId="0" borderId="32" xfId="38" applyFont="1" applyFill="1" applyBorder="1" applyAlignment="1">
      <alignment/>
    </xf>
    <xf numFmtId="0" fontId="1" fillId="0" borderId="33" xfId="38" applyFont="1" applyFill="1" applyBorder="1" applyAlignment="1">
      <alignment/>
    </xf>
    <xf numFmtId="3" fontId="1" fillId="0" borderId="34" xfId="59" applyNumberFormat="1" applyFont="1" applyFill="1" applyBorder="1" applyAlignment="1">
      <alignment/>
    </xf>
    <xf numFmtId="3" fontId="1" fillId="0" borderId="3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38" applyFont="1" applyFill="1" applyBorder="1" applyAlignment="1">
      <alignment/>
    </xf>
    <xf numFmtId="3" fontId="1" fillId="0" borderId="16" xfId="59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0" fontId="4" fillId="0" borderId="18" xfId="59" applyFont="1" applyFill="1" applyBorder="1" applyAlignment="1">
      <alignment/>
    </xf>
    <xf numFmtId="0" fontId="4" fillId="0" borderId="19" xfId="38" applyFont="1" applyFill="1" applyBorder="1" applyAlignment="1">
      <alignment/>
    </xf>
    <xf numFmtId="0" fontId="4" fillId="0" borderId="20" xfId="38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3" fontId="1" fillId="0" borderId="42" xfId="0" applyNumberFormat="1" applyFont="1" applyBorder="1" applyAlignment="1">
      <alignment/>
    </xf>
    <xf numFmtId="0" fontId="1" fillId="0" borderId="27" xfId="38" applyFont="1" applyFill="1" applyBorder="1" applyAlignment="1">
      <alignment/>
    </xf>
    <xf numFmtId="3" fontId="1" fillId="0" borderId="29" xfId="38" applyNumberFormat="1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0" borderId="33" xfId="37" applyFont="1" applyFill="1" applyBorder="1" applyAlignment="1">
      <alignment/>
    </xf>
    <xf numFmtId="3" fontId="1" fillId="0" borderId="34" xfId="38" applyNumberFormat="1" applyFont="1" applyFill="1" applyBorder="1" applyAlignment="1" applyProtection="1">
      <alignment/>
      <protection locked="0"/>
    </xf>
    <xf numFmtId="0" fontId="1" fillId="0" borderId="37" xfId="37" applyFont="1" applyFill="1" applyBorder="1" applyAlignment="1">
      <alignment/>
    </xf>
    <xf numFmtId="3" fontId="1" fillId="0" borderId="16" xfId="38" applyNumberFormat="1" applyFont="1" applyFill="1" applyBorder="1" applyAlignment="1">
      <alignment/>
    </xf>
    <xf numFmtId="0" fontId="4" fillId="0" borderId="43" xfId="59" applyFont="1" applyFill="1" applyBorder="1" applyAlignment="1">
      <alignment/>
    </xf>
    <xf numFmtId="0" fontId="4" fillId="0" borderId="44" xfId="38" applyFont="1" applyFill="1" applyBorder="1" applyAlignment="1">
      <alignment/>
    </xf>
    <xf numFmtId="0" fontId="4" fillId="0" borderId="21" xfId="38" applyFont="1" applyFill="1" applyBorder="1" applyAlignment="1">
      <alignment/>
    </xf>
    <xf numFmtId="0" fontId="4" fillId="0" borderId="29" xfId="59" applyFont="1" applyFill="1" applyBorder="1" applyAlignment="1">
      <alignment/>
    </xf>
    <xf numFmtId="0" fontId="4" fillId="0" borderId="45" xfId="38" applyFont="1" applyFill="1" applyBorder="1" applyAlignment="1">
      <alignment/>
    </xf>
    <xf numFmtId="0" fontId="1" fillId="0" borderId="46" xfId="38" applyFont="1" applyFill="1" applyBorder="1" applyAlignment="1">
      <alignment horizontal="left"/>
    </xf>
    <xf numFmtId="0" fontId="4" fillId="0" borderId="41" xfId="59" applyFont="1" applyFill="1" applyBorder="1" applyAlignment="1">
      <alignment/>
    </xf>
    <xf numFmtId="0" fontId="4" fillId="0" borderId="47" xfId="38" applyFont="1" applyFill="1" applyBorder="1" applyAlignment="1">
      <alignment/>
    </xf>
    <xf numFmtId="0" fontId="1" fillId="0" borderId="34" xfId="59" applyFont="1" applyFill="1" applyBorder="1" applyAlignment="1">
      <alignment/>
    </xf>
    <xf numFmtId="0" fontId="1" fillId="0" borderId="48" xfId="38" applyFont="1" applyFill="1" applyBorder="1" applyAlignment="1">
      <alignment/>
    </xf>
    <xf numFmtId="0" fontId="1" fillId="0" borderId="49" xfId="38" applyFont="1" applyFill="1" applyBorder="1" applyAlignment="1">
      <alignment/>
    </xf>
    <xf numFmtId="0" fontId="1" fillId="0" borderId="50" xfId="59" applyFont="1" applyFill="1" applyBorder="1" applyAlignment="1">
      <alignment/>
    </xf>
    <xf numFmtId="0" fontId="1" fillId="0" borderId="51" xfId="38" applyFont="1" applyFill="1" applyBorder="1" applyAlignment="1">
      <alignment/>
    </xf>
    <xf numFmtId="3" fontId="1" fillId="0" borderId="34" xfId="38" applyNumberFormat="1" applyFont="1" applyFill="1" applyBorder="1" applyAlignment="1">
      <alignment/>
    </xf>
    <xf numFmtId="0" fontId="1" fillId="0" borderId="52" xfId="59" applyFont="1" applyFill="1" applyBorder="1" applyAlignment="1">
      <alignment/>
    </xf>
    <xf numFmtId="0" fontId="3" fillId="0" borderId="53" xfId="38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4" fillId="0" borderId="24" xfId="38" applyFont="1" applyFill="1" applyBorder="1" applyAlignment="1">
      <alignment/>
    </xf>
    <xf numFmtId="0" fontId="3" fillId="0" borderId="32" xfId="38" applyFont="1" applyFill="1" applyBorder="1" applyAlignment="1">
      <alignment/>
    </xf>
    <xf numFmtId="3" fontId="1" fillId="0" borderId="16" xfId="38" applyNumberFormat="1" applyFont="1" applyFill="1" applyBorder="1" applyAlignment="1" applyProtection="1">
      <alignment/>
      <protection locked="0"/>
    </xf>
    <xf numFmtId="0" fontId="4" fillId="0" borderId="54" xfId="38" applyFont="1" applyFill="1" applyBorder="1" applyAlignment="1">
      <alignment/>
    </xf>
    <xf numFmtId="0" fontId="1" fillId="0" borderId="15" xfId="59" applyFont="1" applyFill="1" applyBorder="1" applyAlignment="1">
      <alignment/>
    </xf>
    <xf numFmtId="0" fontId="3" fillId="0" borderId="36" xfId="38" applyFont="1" applyFill="1" applyBorder="1" applyAlignment="1">
      <alignment/>
    </xf>
    <xf numFmtId="0" fontId="3" fillId="18" borderId="43" xfId="37" applyFont="1" applyFill="1" applyBorder="1" applyAlignment="1">
      <alignment horizontal="left"/>
    </xf>
    <xf numFmtId="0" fontId="3" fillId="18" borderId="44" xfId="37" applyFont="1" applyFill="1" applyBorder="1" applyAlignment="1">
      <alignment horizontal="left"/>
    </xf>
    <xf numFmtId="0" fontId="3" fillId="18" borderId="21" xfId="37" applyFont="1" applyFill="1" applyBorder="1" applyAlignment="1">
      <alignment/>
    </xf>
    <xf numFmtId="3" fontId="3" fillId="18" borderId="21" xfId="37" applyNumberFormat="1" applyFont="1" applyFill="1" applyBorder="1" applyAlignment="1">
      <alignment/>
    </xf>
    <xf numFmtId="3" fontId="3" fillId="18" borderId="22" xfId="37" applyNumberFormat="1" applyFont="1" applyFill="1" applyBorder="1" applyAlignment="1">
      <alignment/>
    </xf>
    <xf numFmtId="0" fontId="3" fillId="18" borderId="55" xfId="37" applyFont="1" applyFill="1" applyBorder="1" applyAlignment="1">
      <alignment horizontal="left"/>
    </xf>
    <xf numFmtId="0" fontId="3" fillId="18" borderId="56" xfId="37" applyFont="1" applyFill="1" applyBorder="1" applyAlignment="1">
      <alignment horizontal="left"/>
    </xf>
    <xf numFmtId="0" fontId="3" fillId="18" borderId="44" xfId="37" applyFont="1" applyFill="1" applyBorder="1" applyAlignment="1">
      <alignment/>
    </xf>
    <xf numFmtId="0" fontId="1" fillId="0" borderId="57" xfId="38" applyFont="1" applyFill="1" applyBorder="1" applyAlignment="1">
      <alignment/>
    </xf>
    <xf numFmtId="3" fontId="1" fillId="0" borderId="29" xfId="38" applyNumberFormat="1" applyFont="1" applyFill="1" applyBorder="1" applyAlignment="1" applyProtection="1">
      <alignment/>
      <protection locked="0"/>
    </xf>
    <xf numFmtId="0" fontId="1" fillId="0" borderId="58" xfId="38" applyFont="1" applyFill="1" applyBorder="1" applyAlignment="1">
      <alignment/>
    </xf>
    <xf numFmtId="0" fontId="1" fillId="0" borderId="28" xfId="37" applyFont="1" applyFill="1" applyBorder="1" applyAlignment="1">
      <alignment horizontal="left"/>
    </xf>
    <xf numFmtId="0" fontId="1" fillId="0" borderId="59" xfId="38" applyFont="1" applyFill="1" applyBorder="1" applyAlignment="1">
      <alignment/>
    </xf>
    <xf numFmtId="3" fontId="1" fillId="0" borderId="34" xfId="37" applyNumberFormat="1" applyFont="1" applyFill="1" applyBorder="1" applyAlignment="1">
      <alignment/>
    </xf>
    <xf numFmtId="0" fontId="3" fillId="18" borderId="43" xfId="38" applyFont="1" applyFill="1" applyBorder="1" applyAlignment="1">
      <alignment/>
    </xf>
    <xf numFmtId="0" fontId="3" fillId="18" borderId="44" xfId="38" applyFont="1" applyFill="1" applyBorder="1" applyAlignment="1">
      <alignment/>
    </xf>
    <xf numFmtId="0" fontId="3" fillId="18" borderId="21" xfId="38" applyFont="1" applyFill="1" applyBorder="1" applyAlignment="1">
      <alignment/>
    </xf>
    <xf numFmtId="0" fontId="3" fillId="19" borderId="38" xfId="38" applyFont="1" applyFill="1" applyBorder="1" applyAlignment="1">
      <alignment/>
    </xf>
    <xf numFmtId="0" fontId="3" fillId="19" borderId="39" xfId="38" applyFont="1" applyFill="1" applyBorder="1" applyAlignment="1">
      <alignment/>
    </xf>
    <xf numFmtId="0" fontId="3" fillId="19" borderId="40" xfId="38" applyFont="1" applyFill="1" applyBorder="1" applyAlignment="1">
      <alignment/>
    </xf>
    <xf numFmtId="3" fontId="3" fillId="19" borderId="41" xfId="37" applyNumberFormat="1" applyFont="1" applyFill="1" applyBorder="1" applyAlignment="1">
      <alignment/>
    </xf>
    <xf numFmtId="0" fontId="3" fillId="18" borderId="60" xfId="37" applyFont="1" applyFill="1" applyBorder="1" applyAlignment="1">
      <alignment/>
    </xf>
    <xf numFmtId="0" fontId="4" fillId="18" borderId="61" xfId="37" applyFont="1" applyFill="1" applyBorder="1" applyAlignment="1">
      <alignment/>
    </xf>
    <xf numFmtId="0" fontId="4" fillId="18" borderId="62" xfId="37" applyFont="1" applyFill="1" applyBorder="1" applyAlignment="1">
      <alignment/>
    </xf>
    <xf numFmtId="3" fontId="3" fillId="18" borderId="62" xfId="37" applyNumberFormat="1" applyFont="1" applyFill="1" applyBorder="1" applyAlignment="1">
      <alignment/>
    </xf>
    <xf numFmtId="3" fontId="3" fillId="18" borderId="63" xfId="37" applyNumberFormat="1" applyFont="1" applyFill="1" applyBorder="1" applyAlignment="1">
      <alignment/>
    </xf>
    <xf numFmtId="0" fontId="1" fillId="0" borderId="64" xfId="59" applyFont="1" applyFill="1" applyBorder="1" applyAlignment="1">
      <alignment/>
    </xf>
    <xf numFmtId="0" fontId="3" fillId="0" borderId="65" xfId="38" applyFont="1" applyFill="1" applyBorder="1" applyAlignment="1">
      <alignment/>
    </xf>
    <xf numFmtId="0" fontId="3" fillId="0" borderId="21" xfId="38" applyFont="1" applyFill="1" applyBorder="1" applyAlignment="1">
      <alignment/>
    </xf>
    <xf numFmtId="3" fontId="3" fillId="0" borderId="21" xfId="37" applyNumberFormat="1" applyFont="1" applyFill="1" applyBorder="1" applyAlignment="1">
      <alignment/>
    </xf>
    <xf numFmtId="0" fontId="1" fillId="0" borderId="66" xfId="59" applyFont="1" applyFill="1" applyBorder="1" applyAlignment="1">
      <alignment wrapText="1"/>
    </xf>
    <xf numFmtId="0" fontId="1" fillId="0" borderId="67" xfId="38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1" fillId="0" borderId="29" xfId="37" applyNumberFormat="1" applyFont="1" applyFill="1" applyBorder="1" applyAlignment="1">
      <alignment/>
    </xf>
    <xf numFmtId="0" fontId="1" fillId="0" borderId="68" xfId="59" applyFont="1" applyFill="1" applyBorder="1" applyAlignment="1">
      <alignment wrapText="1"/>
    </xf>
    <xf numFmtId="0" fontId="1" fillId="0" borderId="69" xfId="38" applyFont="1" applyFill="1" applyBorder="1" applyAlignment="1">
      <alignment/>
    </xf>
    <xf numFmtId="0" fontId="6" fillId="0" borderId="70" xfId="0" applyFont="1" applyFill="1" applyBorder="1" applyAlignment="1">
      <alignment wrapText="1"/>
    </xf>
    <xf numFmtId="0" fontId="1" fillId="0" borderId="71" xfId="59" applyFont="1" applyFill="1" applyBorder="1" applyAlignment="1">
      <alignment/>
    </xf>
    <xf numFmtId="0" fontId="6" fillId="0" borderId="49" xfId="0" applyFont="1" applyBorder="1" applyAlignment="1">
      <alignment/>
    </xf>
    <xf numFmtId="0" fontId="1" fillId="0" borderId="72" xfId="59" applyFont="1" applyFill="1" applyBorder="1" applyAlignment="1">
      <alignment/>
    </xf>
    <xf numFmtId="0" fontId="1" fillId="0" borderId="73" xfId="38" applyFont="1" applyFill="1" applyBorder="1" applyAlignment="1">
      <alignment/>
    </xf>
    <xf numFmtId="0" fontId="6" fillId="0" borderId="0" xfId="0" applyFont="1" applyBorder="1" applyAlignment="1">
      <alignment/>
    </xf>
    <xf numFmtId="3" fontId="1" fillId="0" borderId="16" xfId="37" applyNumberFormat="1" applyFont="1" applyFill="1" applyBorder="1" applyAlignment="1">
      <alignment/>
    </xf>
    <xf numFmtId="0" fontId="3" fillId="0" borderId="18" xfId="59" applyFont="1" applyFill="1" applyBorder="1" applyAlignment="1">
      <alignment/>
    </xf>
    <xf numFmtId="0" fontId="3" fillId="0" borderId="20" xfId="38" applyFont="1" applyFill="1" applyBorder="1" applyAlignment="1">
      <alignment/>
    </xf>
    <xf numFmtId="0" fontId="3" fillId="18" borderId="74" xfId="38" applyFont="1" applyFill="1" applyBorder="1" applyAlignment="1">
      <alignment/>
    </xf>
    <xf numFmtId="0" fontId="3" fillId="18" borderId="75" xfId="38" applyFont="1" applyFill="1" applyBorder="1" applyAlignment="1">
      <alignment/>
    </xf>
    <xf numFmtId="0" fontId="3" fillId="18" borderId="21" xfId="38" applyFont="1" applyFill="1" applyBorder="1" applyAlignment="1">
      <alignment wrapText="1"/>
    </xf>
    <xf numFmtId="4" fontId="3" fillId="7" borderId="22" xfId="38" applyNumberFormat="1" applyFont="1" applyFill="1" applyBorder="1" applyAlignment="1" applyProtection="1">
      <alignment/>
      <protection/>
    </xf>
    <xf numFmtId="3" fontId="3" fillId="7" borderId="22" xfId="38" applyNumberFormat="1" applyFont="1" applyFill="1" applyBorder="1" applyAlignment="1" applyProtection="1">
      <alignment/>
      <protection/>
    </xf>
    <xf numFmtId="3" fontId="3" fillId="7" borderId="22" xfId="0" applyNumberFormat="1" applyFont="1" applyFill="1" applyBorder="1" applyAlignment="1">
      <alignment/>
    </xf>
    <xf numFmtId="0" fontId="5" fillId="0" borderId="76" xfId="38" applyFont="1" applyFill="1" applyBorder="1" applyAlignment="1">
      <alignment wrapText="1"/>
    </xf>
    <xf numFmtId="3" fontId="3" fillId="19" borderId="0" xfId="57" applyNumberFormat="1" applyFont="1" applyFill="1" applyAlignment="1">
      <alignment horizontal="center"/>
    </xf>
    <xf numFmtId="49" fontId="8" fillId="4" borderId="14" xfId="57" applyNumberFormat="1" applyFont="1" applyFill="1" applyBorder="1" applyAlignment="1">
      <alignment horizontal="center" vertical="center"/>
    </xf>
    <xf numFmtId="0" fontId="8" fillId="4" borderId="77" xfId="57" applyFont="1" applyFill="1" applyBorder="1" applyAlignment="1">
      <alignment horizontal="center" vertical="center"/>
    </xf>
    <xf numFmtId="3" fontId="4" fillId="0" borderId="63" xfId="38" applyNumberFormat="1" applyFont="1" applyFill="1" applyBorder="1" applyAlignment="1" applyProtection="1">
      <alignment horizontal="center" vertical="center" wrapText="1"/>
      <protection locked="0"/>
    </xf>
    <xf numFmtId="3" fontId="4" fillId="0" borderId="78" xfId="38" applyNumberFormat="1" applyFont="1" applyFill="1" applyBorder="1" applyAlignment="1" applyProtection="1">
      <alignment horizontal="center" vertical="center" wrapText="1"/>
      <protection locked="0"/>
    </xf>
    <xf numFmtId="3" fontId="4" fillId="0" borderId="63" xfId="0" applyNumberFormat="1" applyFont="1" applyBorder="1" applyAlignment="1">
      <alignment horizontal="center" vertical="center" wrapText="1"/>
    </xf>
    <xf numFmtId="0" fontId="3" fillId="7" borderId="22" xfId="37" applyFont="1" applyFill="1" applyBorder="1" applyAlignment="1">
      <alignment horizontal="left"/>
    </xf>
    <xf numFmtId="0" fontId="3" fillId="7" borderId="79" xfId="37" applyFont="1" applyFill="1" applyBorder="1" applyAlignment="1">
      <alignment horizontal="left"/>
    </xf>
    <xf numFmtId="3" fontId="3" fillId="7" borderId="79" xfId="0" applyNumberFormat="1" applyFont="1" applyFill="1" applyBorder="1" applyAlignment="1">
      <alignment/>
    </xf>
    <xf numFmtId="0" fontId="1" fillId="0" borderId="80" xfId="38" applyFont="1" applyFill="1" applyBorder="1" applyAlignment="1">
      <alignment horizontal="center"/>
    </xf>
    <xf numFmtId="0" fontId="1" fillId="0" borderId="81" xfId="38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3" fillId="7" borderId="22" xfId="37" applyFont="1" applyFill="1" applyBorder="1" applyAlignment="1">
      <alignment horizontal="center"/>
    </xf>
    <xf numFmtId="0" fontId="3" fillId="7" borderId="79" xfId="38" applyFont="1" applyFill="1" applyBorder="1" applyAlignment="1">
      <alignment horizontal="left"/>
    </xf>
    <xf numFmtId="49" fontId="1" fillId="19" borderId="82" xfId="57" applyNumberFormat="1" applyFont="1" applyFill="1" applyBorder="1" applyAlignment="1">
      <alignment horizontal="center"/>
    </xf>
    <xf numFmtId="3" fontId="1" fillId="0" borderId="83" xfId="0" applyNumberFormat="1" applyFont="1" applyFill="1" applyBorder="1" applyAlignment="1">
      <alignment/>
    </xf>
    <xf numFmtId="0" fontId="1" fillId="19" borderId="84" xfId="57" applyFont="1" applyFill="1" applyBorder="1" applyAlignment="1">
      <alignment/>
    </xf>
    <xf numFmtId="0" fontId="3" fillId="18" borderId="22" xfId="37" applyFont="1" applyFill="1" applyBorder="1" applyAlignment="1">
      <alignment horizontal="center"/>
    </xf>
    <xf numFmtId="0" fontId="3" fillId="18" borderId="79" xfId="38" applyFont="1" applyFill="1" applyBorder="1" applyAlignment="1">
      <alignment horizontal="left"/>
    </xf>
    <xf numFmtId="9" fontId="3" fillId="0" borderId="63" xfId="39" applyFont="1" applyFill="1" applyBorder="1" applyAlignment="1">
      <alignment horizontal="center"/>
    </xf>
    <xf numFmtId="9" fontId="3" fillId="0" borderId="78" xfId="39" applyFont="1" applyFill="1" applyBorder="1" applyAlignment="1">
      <alignment/>
    </xf>
    <xf numFmtId="3" fontId="1" fillId="0" borderId="22" xfId="39" applyNumberFormat="1" applyFont="1" applyFill="1" applyBorder="1" applyAlignment="1">
      <alignment/>
    </xf>
    <xf numFmtId="3" fontId="1" fillId="0" borderId="79" xfId="39" applyNumberFormat="1" applyFont="1" applyFill="1" applyBorder="1" applyAlignment="1">
      <alignment/>
    </xf>
    <xf numFmtId="0" fontId="3" fillId="7" borderId="22" xfId="38" applyFont="1" applyFill="1" applyBorder="1" applyAlignment="1">
      <alignment horizontal="center"/>
    </xf>
    <xf numFmtId="0" fontId="3" fillId="7" borderId="79" xfId="37" applyFont="1" applyFill="1" applyBorder="1" applyAlignment="1">
      <alignment/>
    </xf>
    <xf numFmtId="0" fontId="3" fillId="0" borderId="30" xfId="38" applyFont="1" applyFill="1" applyBorder="1" applyAlignment="1">
      <alignment horizontal="center"/>
    </xf>
    <xf numFmtId="3" fontId="1" fillId="0" borderId="85" xfId="59" applyNumberFormat="1" applyFont="1" applyFill="1" applyBorder="1" applyAlignment="1">
      <alignment/>
    </xf>
    <xf numFmtId="0" fontId="3" fillId="0" borderId="22" xfId="38" applyFont="1" applyFill="1" applyBorder="1" applyAlignment="1">
      <alignment horizontal="center"/>
    </xf>
    <xf numFmtId="0" fontId="3" fillId="0" borderId="79" xfId="37" applyFont="1" applyFill="1" applyBorder="1" applyAlignment="1">
      <alignment/>
    </xf>
    <xf numFmtId="3" fontId="3" fillId="0" borderId="79" xfId="0" applyNumberFormat="1" applyFont="1" applyBorder="1" applyAlignment="1">
      <alignment/>
    </xf>
    <xf numFmtId="0" fontId="1" fillId="0" borderId="35" xfId="38" applyFont="1" applyFill="1" applyBorder="1" applyAlignment="1">
      <alignment horizontal="center"/>
    </xf>
    <xf numFmtId="0" fontId="1" fillId="19" borderId="83" xfId="57" applyFont="1" applyFill="1" applyBorder="1" applyAlignment="1">
      <alignment/>
    </xf>
    <xf numFmtId="3" fontId="1" fillId="0" borderId="70" xfId="0" applyNumberFormat="1" applyFont="1" applyFill="1" applyBorder="1" applyAlignment="1">
      <alignment/>
    </xf>
    <xf numFmtId="0" fontId="9" fillId="7" borderId="22" xfId="0" applyFont="1" applyFill="1" applyBorder="1" applyAlignment="1">
      <alignment horizontal="center"/>
    </xf>
    <xf numFmtId="0" fontId="9" fillId="7" borderId="79" xfId="60" applyFont="1" applyFill="1" applyBorder="1" applyAlignment="1">
      <alignment horizontal="left" vertical="center"/>
    </xf>
    <xf numFmtId="0" fontId="1" fillId="19" borderId="80" xfId="57" applyFont="1" applyFill="1" applyBorder="1" applyAlignment="1">
      <alignment/>
    </xf>
    <xf numFmtId="0" fontId="1" fillId="0" borderId="0" xfId="0" applyFont="1" applyAlignment="1">
      <alignment wrapText="1"/>
    </xf>
    <xf numFmtId="49" fontId="8" fillId="4" borderId="62" xfId="57" applyNumberFormat="1" applyFont="1" applyFill="1" applyBorder="1" applyAlignment="1">
      <alignment horizontal="center" vertical="center" wrapText="1"/>
    </xf>
    <xf numFmtId="0" fontId="4" fillId="19" borderId="63" xfId="57" applyFont="1" applyFill="1" applyBorder="1" applyAlignment="1">
      <alignment horizontal="center" vertical="center" wrapText="1"/>
    </xf>
    <xf numFmtId="3" fontId="4" fillId="0" borderId="86" xfId="0" applyNumberFormat="1" applyFont="1" applyBorder="1" applyAlignment="1">
      <alignment horizontal="center" vertical="center" wrapText="1"/>
    </xf>
    <xf numFmtId="49" fontId="3" fillId="18" borderId="21" xfId="58" applyNumberFormat="1" applyFont="1" applyFill="1" applyBorder="1" applyAlignment="1">
      <alignment horizontal="left"/>
      <protection/>
    </xf>
    <xf numFmtId="0" fontId="3" fillId="18" borderId="22" xfId="58" applyFont="1" applyFill="1" applyBorder="1" applyAlignment="1">
      <alignment horizontal="center"/>
      <protection/>
    </xf>
    <xf numFmtId="3" fontId="3" fillId="7" borderId="87" xfId="0" applyNumberFormat="1" applyFont="1" applyFill="1" applyBorder="1" applyAlignment="1">
      <alignment/>
    </xf>
    <xf numFmtId="49" fontId="9" fillId="4" borderId="29" xfId="57" applyNumberFormat="1" applyFont="1" applyFill="1" applyBorder="1" applyAlignment="1">
      <alignment horizontal="right"/>
    </xf>
    <xf numFmtId="3" fontId="5" fillId="0" borderId="85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88" xfId="0" applyNumberFormat="1" applyFont="1" applyBorder="1" applyAlignment="1">
      <alignment/>
    </xf>
    <xf numFmtId="49" fontId="5" fillId="4" borderId="34" xfId="57" applyNumberFormat="1" applyFont="1" applyFill="1" applyBorder="1" applyAlignment="1">
      <alignment horizontal="right"/>
    </xf>
    <xf numFmtId="0" fontId="5" fillId="0" borderId="35" xfId="57" applyFont="1" applyFill="1" applyBorder="1" applyAlignment="1">
      <alignment wrapText="1"/>
    </xf>
    <xf numFmtId="3" fontId="5" fillId="0" borderId="83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89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49" fontId="9" fillId="4" borderId="21" xfId="57" applyNumberFormat="1" applyFont="1" applyFill="1" applyBorder="1" applyAlignment="1">
      <alignment horizontal="right"/>
    </xf>
    <xf numFmtId="0" fontId="9" fillId="0" borderId="22" xfId="57" applyFont="1" applyFill="1" applyBorder="1" applyAlignment="1">
      <alignment wrapText="1"/>
    </xf>
    <xf numFmtId="3" fontId="9" fillId="0" borderId="79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87" xfId="0" applyNumberFormat="1" applyFont="1" applyBorder="1" applyAlignment="1">
      <alignment/>
    </xf>
    <xf numFmtId="49" fontId="5" fillId="4" borderId="29" xfId="57" applyNumberFormat="1" applyFont="1" applyFill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49" fontId="9" fillId="4" borderId="34" xfId="57" applyNumberFormat="1" applyFont="1" applyFill="1" applyBorder="1" applyAlignment="1">
      <alignment horizontal="right"/>
    </xf>
    <xf numFmtId="49" fontId="3" fillId="19" borderId="21" xfId="58" applyNumberFormat="1" applyFont="1" applyFill="1" applyBorder="1" applyAlignment="1">
      <alignment horizontal="right"/>
      <protection/>
    </xf>
    <xf numFmtId="0" fontId="3" fillId="19" borderId="22" xfId="58" applyFont="1" applyFill="1" applyBorder="1" applyAlignment="1">
      <alignment/>
      <protection/>
    </xf>
    <xf numFmtId="49" fontId="1" fillId="19" borderId="29" xfId="58" applyNumberFormat="1" applyFont="1" applyFill="1" applyBorder="1" applyAlignment="1">
      <alignment horizontal="right"/>
      <protection/>
    </xf>
    <xf numFmtId="0" fontId="1" fillId="19" borderId="30" xfId="58" applyFont="1" applyFill="1" applyBorder="1" applyAlignment="1">
      <alignment/>
      <protection/>
    </xf>
    <xf numFmtId="3" fontId="5" fillId="0" borderId="30" xfId="0" applyNumberFormat="1" applyFont="1" applyFill="1" applyBorder="1" applyAlignment="1">
      <alignment/>
    </xf>
    <xf numFmtId="49" fontId="1" fillId="19" borderId="41" xfId="58" applyNumberFormat="1" applyFont="1" applyFill="1" applyBorder="1" applyAlignment="1">
      <alignment horizontal="right"/>
      <protection/>
    </xf>
    <xf numFmtId="0" fontId="1" fillId="19" borderId="42" xfId="58" applyFont="1" applyFill="1" applyBorder="1" applyAlignment="1">
      <alignment/>
      <protection/>
    </xf>
    <xf numFmtId="3" fontId="5" fillId="0" borderId="0" xfId="0" applyNumberFormat="1" applyFont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91" xfId="0" applyNumberFormat="1" applyFont="1" applyBorder="1" applyAlignment="1">
      <alignment/>
    </xf>
    <xf numFmtId="49" fontId="9" fillId="4" borderId="21" xfId="58" applyNumberFormat="1" applyFont="1" applyFill="1" applyBorder="1" applyAlignment="1">
      <alignment horizontal="right"/>
      <protection/>
    </xf>
    <xf numFmtId="3" fontId="9" fillId="0" borderId="22" xfId="0" applyNumberFormat="1" applyFont="1" applyFill="1" applyBorder="1" applyAlignment="1">
      <alignment/>
    </xf>
    <xf numFmtId="49" fontId="5" fillId="4" borderId="29" xfId="58" applyNumberFormat="1" applyFont="1" applyFill="1" applyBorder="1" applyAlignment="1">
      <alignment horizontal="right"/>
      <protection/>
    </xf>
    <xf numFmtId="0" fontId="5" fillId="4" borderId="35" xfId="57" applyFont="1" applyFill="1" applyBorder="1" applyAlignment="1">
      <alignment wrapText="1"/>
    </xf>
    <xf numFmtId="49" fontId="9" fillId="0" borderId="21" xfId="57" applyNumberFormat="1" applyFont="1" applyFill="1" applyBorder="1" applyAlignment="1">
      <alignment horizontal="right"/>
    </xf>
    <xf numFmtId="0" fontId="5" fillId="4" borderId="30" xfId="57" applyFont="1" applyFill="1" applyBorder="1" applyAlignment="1">
      <alignment wrapText="1"/>
    </xf>
    <xf numFmtId="49" fontId="3" fillId="19" borderId="21" xfId="57" applyNumberFormat="1" applyFont="1" applyFill="1" applyBorder="1" applyAlignment="1">
      <alignment horizontal="right"/>
    </xf>
    <xf numFmtId="0" fontId="3" fillId="19" borderId="22" xfId="57" applyFont="1" applyFill="1" applyBorder="1" applyAlignment="1">
      <alignment/>
    </xf>
    <xf numFmtId="49" fontId="6" fillId="19" borderId="34" xfId="57" applyNumberFormat="1" applyFont="1" applyFill="1" applyBorder="1" applyAlignment="1">
      <alignment horizontal="right"/>
    </xf>
    <xf numFmtId="0" fontId="3" fillId="7" borderId="21" xfId="0" applyFont="1" applyFill="1" applyBorder="1" applyAlignment="1">
      <alignment/>
    </xf>
    <xf numFmtId="0" fontId="3" fillId="18" borderId="22" xfId="60" applyFont="1" applyFill="1" applyBorder="1" applyAlignment="1">
      <alignment horizontal="left" vertical="center"/>
    </xf>
    <xf numFmtId="3" fontId="9" fillId="18" borderId="79" xfId="60" applyNumberFormat="1" applyFont="1" applyFill="1" applyBorder="1" applyAlignment="1">
      <alignment horizontal="right"/>
    </xf>
    <xf numFmtId="0" fontId="9" fillId="0" borderId="30" xfId="57" applyFont="1" applyFill="1" applyBorder="1" applyAlignment="1">
      <alignment/>
    </xf>
    <xf numFmtId="0" fontId="5" fillId="0" borderId="35" xfId="57" applyFont="1" applyFill="1" applyBorder="1" applyAlignment="1">
      <alignment/>
    </xf>
    <xf numFmtId="0" fontId="5" fillId="0" borderId="17" xfId="0" applyFont="1" applyBorder="1" applyAlignment="1">
      <alignment/>
    </xf>
    <xf numFmtId="0" fontId="9" fillId="0" borderId="22" xfId="57" applyFont="1" applyFill="1" applyBorder="1" applyAlignment="1">
      <alignment/>
    </xf>
    <xf numFmtId="0" fontId="5" fillId="0" borderId="30" xfId="57" applyFont="1" applyFill="1" applyBorder="1" applyAlignment="1">
      <alignment/>
    </xf>
    <xf numFmtId="0" fontId="5" fillId="0" borderId="35" xfId="0" applyFont="1" applyBorder="1" applyAlignment="1">
      <alignment/>
    </xf>
    <xf numFmtId="0" fontId="9" fillId="0" borderId="35" xfId="57" applyFont="1" applyFill="1" applyBorder="1" applyAlignment="1">
      <alignment/>
    </xf>
    <xf numFmtId="0" fontId="9" fillId="0" borderId="22" xfId="58" applyFont="1" applyFill="1" applyBorder="1" applyAlignment="1">
      <alignment/>
      <protection/>
    </xf>
    <xf numFmtId="0" fontId="9" fillId="4" borderId="35" xfId="57" applyFont="1" applyFill="1" applyBorder="1" applyAlignment="1">
      <alignment/>
    </xf>
    <xf numFmtId="0" fontId="5" fillId="4" borderId="35" xfId="57" applyFont="1" applyFill="1" applyBorder="1" applyAlignment="1">
      <alignment/>
    </xf>
    <xf numFmtId="0" fontId="5" fillId="4" borderId="30" xfId="57" applyFont="1" applyFill="1" applyBorder="1" applyAlignment="1">
      <alignment/>
    </xf>
    <xf numFmtId="0" fontId="5" fillId="4" borderId="30" xfId="58" applyFont="1" applyFill="1" applyBorder="1" applyAlignment="1">
      <alignment/>
      <protection/>
    </xf>
    <xf numFmtId="0" fontId="9" fillId="4" borderId="22" xfId="57" applyFont="1" applyFill="1" applyBorder="1" applyAlignment="1">
      <alignment/>
    </xf>
    <xf numFmtId="0" fontId="1" fillId="0" borderId="0" xfId="0" applyFont="1" applyAlignment="1">
      <alignment/>
    </xf>
    <xf numFmtId="3" fontId="3" fillId="19" borderId="0" xfId="57" applyNumberFormat="1" applyFont="1" applyFill="1" applyAlignment="1">
      <alignment horizontal="center"/>
    </xf>
    <xf numFmtId="0" fontId="0" fillId="0" borderId="0" xfId="0" applyFont="1" applyAlignment="1">
      <alignment/>
    </xf>
    <xf numFmtId="0" fontId="9" fillId="0" borderId="0" xfId="37" applyFont="1" applyFill="1" applyBorder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0" fontId="9" fillId="0" borderId="62" xfId="0" applyFont="1" applyBorder="1" applyAlignment="1">
      <alignment/>
    </xf>
    <xf numFmtId="0" fontId="9" fillId="0" borderId="63" xfId="0" applyFont="1" applyBorder="1" applyAlignment="1">
      <alignment/>
    </xf>
    <xf numFmtId="3" fontId="3" fillId="0" borderId="78" xfId="38" applyNumberFormat="1" applyFont="1" applyFill="1" applyBorder="1" applyAlignment="1" applyProtection="1">
      <alignment horizontal="center" vertical="center" wrapText="1"/>
      <protection locked="0"/>
    </xf>
    <xf numFmtId="3" fontId="9" fillId="0" borderId="63" xfId="0" applyNumberFormat="1" applyFont="1" applyBorder="1" applyAlignment="1">
      <alignment horizontal="center"/>
    </xf>
    <xf numFmtId="3" fontId="3" fillId="0" borderId="8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3" fontId="3" fillId="0" borderId="70" xfId="38" applyNumberFormat="1" applyFont="1" applyFill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>
      <alignment/>
    </xf>
    <xf numFmtId="3" fontId="1" fillId="0" borderId="90" xfId="0" applyNumberFormat="1" applyFont="1" applyBorder="1" applyAlignment="1">
      <alignment/>
    </xf>
    <xf numFmtId="3" fontId="3" fillId="18" borderId="21" xfId="0" applyNumberFormat="1" applyFont="1" applyFill="1" applyBorder="1" applyAlignment="1">
      <alignment horizontal="center"/>
    </xf>
    <xf numFmtId="172" fontId="3" fillId="18" borderId="22" xfId="38" applyNumberFormat="1" applyFont="1" applyFill="1" applyBorder="1" applyAlignment="1">
      <alignment/>
    </xf>
    <xf numFmtId="3" fontId="3" fillId="18" borderId="79" xfId="0" applyNumberFormat="1" applyFont="1" applyFill="1" applyBorder="1" applyAlignment="1">
      <alignment horizontal="right"/>
    </xf>
    <xf numFmtId="3" fontId="3" fillId="7" borderId="22" xfId="0" applyNumberFormat="1" applyFont="1" applyFill="1" applyBorder="1" applyAlignment="1">
      <alignment/>
    </xf>
    <xf numFmtId="3" fontId="3" fillId="7" borderId="87" xfId="0" applyNumberFormat="1" applyFont="1" applyFill="1" applyBorder="1" applyAlignment="1">
      <alignment/>
    </xf>
    <xf numFmtId="0" fontId="3" fillId="18" borderId="62" xfId="38" applyFont="1" applyFill="1" applyBorder="1" applyAlignment="1">
      <alignment horizontal="center"/>
    </xf>
    <xf numFmtId="0" fontId="3" fillId="18" borderId="63" xfId="38" applyFont="1" applyFill="1" applyBorder="1" applyAlignment="1">
      <alignment/>
    </xf>
    <xf numFmtId="3" fontId="3" fillId="18" borderId="78" xfId="38" applyNumberFormat="1" applyFont="1" applyFill="1" applyBorder="1" applyAlignment="1">
      <alignment horizontal="right"/>
    </xf>
    <xf numFmtId="3" fontId="3" fillId="7" borderId="63" xfId="0" applyNumberFormat="1" applyFont="1" applyFill="1" applyBorder="1" applyAlignment="1">
      <alignment/>
    </xf>
    <xf numFmtId="3" fontId="3" fillId="7" borderId="86" xfId="0" applyNumberFormat="1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1" fillId="19" borderId="35" xfId="0" applyFont="1" applyFill="1" applyBorder="1" applyAlignment="1">
      <alignment/>
    </xf>
    <xf numFmtId="3" fontId="5" fillId="0" borderId="83" xfId="0" applyNumberFormat="1" applyFont="1" applyBorder="1" applyAlignment="1">
      <alignment/>
    </xf>
    <xf numFmtId="3" fontId="5" fillId="0" borderId="35" xfId="0" applyNumberFormat="1" applyFont="1" applyFill="1" applyBorder="1" applyAlignment="1">
      <alignment/>
    </xf>
    <xf numFmtId="3" fontId="5" fillId="0" borderId="89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3" fontId="5" fillId="0" borderId="35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3" fontId="5" fillId="0" borderId="70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0" fontId="3" fillId="7" borderId="21" xfId="0" applyFont="1" applyFill="1" applyBorder="1" applyAlignment="1">
      <alignment horizontal="center"/>
    </xf>
    <xf numFmtId="0" fontId="3" fillId="7" borderId="22" xfId="38" applyFont="1" applyFill="1" applyBorder="1" applyAlignment="1">
      <alignment/>
    </xf>
    <xf numFmtId="3" fontId="3" fillId="7" borderId="79" xfId="0" applyNumberFormat="1" applyFont="1" applyFill="1" applyBorder="1" applyAlignment="1">
      <alignment/>
    </xf>
    <xf numFmtId="0" fontId="5" fillId="0" borderId="35" xfId="0" applyFont="1" applyFill="1" applyBorder="1" applyAlignment="1">
      <alignment/>
    </xf>
    <xf numFmtId="3" fontId="1" fillId="0" borderId="70" xfId="0" applyNumberFormat="1" applyFont="1" applyBorder="1" applyAlignment="1">
      <alignment/>
    </xf>
    <xf numFmtId="0" fontId="9" fillId="7" borderId="21" xfId="0" applyFont="1" applyFill="1" applyBorder="1" applyAlignment="1">
      <alignment horizontal="center"/>
    </xf>
    <xf numFmtId="0" fontId="9" fillId="7" borderId="22" xfId="38" applyFont="1" applyFill="1" applyBorder="1">
      <alignment/>
    </xf>
    <xf numFmtId="3" fontId="9" fillId="7" borderId="79" xfId="0" applyNumberFormat="1" applyFont="1" applyFill="1" applyBorder="1" applyAlignment="1">
      <alignment/>
    </xf>
    <xf numFmtId="0" fontId="9" fillId="7" borderId="92" xfId="0" applyFont="1" applyFill="1" applyBorder="1" applyAlignment="1">
      <alignment horizontal="center"/>
    </xf>
    <xf numFmtId="0" fontId="9" fillId="7" borderId="93" xfId="38" applyFont="1" applyFill="1" applyBorder="1">
      <alignment/>
    </xf>
    <xf numFmtId="3" fontId="9" fillId="7" borderId="94" xfId="0" applyNumberFormat="1" applyFont="1" applyFill="1" applyBorder="1" applyAlignment="1">
      <alignment/>
    </xf>
    <xf numFmtId="3" fontId="3" fillId="7" borderId="93" xfId="0" applyNumberFormat="1" applyFont="1" applyFill="1" applyBorder="1" applyAlignment="1">
      <alignment/>
    </xf>
    <xf numFmtId="3" fontId="3" fillId="7" borderId="95" xfId="0" applyNumberFormat="1" applyFont="1" applyFill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" fillId="0" borderId="91" xfId="0" applyNumberFormat="1" applyFont="1" applyBorder="1" applyAlignment="1">
      <alignment/>
    </xf>
    <xf numFmtId="0" fontId="1" fillId="7" borderId="21" xfId="0" applyFont="1" applyFill="1" applyBorder="1" applyAlignment="1">
      <alignment horizontal="center"/>
    </xf>
    <xf numFmtId="0" fontId="3" fillId="7" borderId="22" xfId="37" applyFont="1" applyFill="1" applyBorder="1" applyAlignment="1">
      <alignment horizontal="left"/>
    </xf>
    <xf numFmtId="0" fontId="4" fillId="0" borderId="96" xfId="38" applyFont="1" applyFill="1" applyBorder="1" applyAlignment="1" applyProtection="1">
      <alignment horizontal="center" vertical="center"/>
      <protection locked="0"/>
    </xf>
    <xf numFmtId="0" fontId="4" fillId="0" borderId="37" xfId="38" applyFont="1" applyFill="1" applyBorder="1" applyAlignment="1" applyProtection="1">
      <alignment horizontal="center" vertical="center"/>
      <protection locked="0"/>
    </xf>
    <xf numFmtId="3" fontId="3" fillId="4" borderId="79" xfId="0" applyNumberFormat="1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49" fontId="3" fillId="18" borderId="62" xfId="58" applyNumberFormat="1" applyFont="1" applyFill="1" applyBorder="1" applyAlignment="1">
      <alignment horizontal="left"/>
      <protection/>
    </xf>
    <xf numFmtId="3" fontId="3" fillId="7" borderId="78" xfId="0" applyNumberFormat="1" applyFont="1" applyFill="1" applyBorder="1" applyAlignment="1">
      <alignment/>
    </xf>
    <xf numFmtId="3" fontId="3" fillId="7" borderId="63" xfId="0" applyNumberFormat="1" applyFont="1" applyFill="1" applyBorder="1" applyAlignment="1">
      <alignment/>
    </xf>
    <xf numFmtId="49" fontId="3" fillId="20" borderId="17" xfId="58" applyNumberFormat="1" applyFont="1" applyFill="1" applyBorder="1" applyAlignment="1">
      <alignment horizontal="left"/>
      <protection/>
    </xf>
    <xf numFmtId="49" fontId="3" fillId="19" borderId="22" xfId="57" applyNumberFormat="1" applyFont="1" applyFill="1" applyBorder="1" applyAlignment="1">
      <alignment horizontal="right"/>
    </xf>
    <xf numFmtId="0" fontId="3" fillId="19" borderId="87" xfId="57" applyFont="1" applyFill="1" applyBorder="1" applyAlignment="1">
      <alignment/>
    </xf>
    <xf numFmtId="0" fontId="3" fillId="18" borderId="62" xfId="58" applyFont="1" applyFill="1" applyBorder="1" applyAlignment="1">
      <alignment horizontal="center"/>
      <protection/>
    </xf>
    <xf numFmtId="0" fontId="3" fillId="20" borderId="70" xfId="58" applyFont="1" applyFill="1" applyBorder="1" applyAlignment="1">
      <alignment horizontal="center"/>
      <protection/>
    </xf>
    <xf numFmtId="3" fontId="3" fillId="4" borderId="30" xfId="0" applyNumberFormat="1" applyFont="1" applyFill="1" applyBorder="1" applyAlignment="1">
      <alignment/>
    </xf>
    <xf numFmtId="3" fontId="3" fillId="4" borderId="97" xfId="0" applyNumberFormat="1" applyFont="1" applyFill="1" applyBorder="1" applyAlignment="1">
      <alignment/>
    </xf>
    <xf numFmtId="3" fontId="3" fillId="4" borderId="85" xfId="0" applyNumberFormat="1" applyFont="1" applyFill="1" applyBorder="1" applyAlignment="1">
      <alignment/>
    </xf>
    <xf numFmtId="3" fontId="3" fillId="4" borderId="70" xfId="0" applyNumberFormat="1" applyFont="1" applyFill="1" applyBorder="1" applyAlignment="1">
      <alignment/>
    </xf>
    <xf numFmtId="3" fontId="9" fillId="0" borderId="21" xfId="0" applyNumberFormat="1" applyFont="1" applyBorder="1" applyAlignment="1">
      <alignment/>
    </xf>
    <xf numFmtId="3" fontId="3" fillId="4" borderId="17" xfId="0" applyNumberFormat="1" applyFont="1" applyFill="1" applyBorder="1" applyAlignment="1">
      <alignment/>
    </xf>
    <xf numFmtId="0" fontId="3" fillId="20" borderId="79" xfId="58" applyFont="1" applyFill="1" applyBorder="1" applyAlignment="1">
      <alignment horizontal="left"/>
      <protection/>
    </xf>
    <xf numFmtId="49" fontId="3" fillId="20" borderId="22" xfId="58" applyNumberFormat="1" applyFont="1" applyFill="1" applyBorder="1" applyAlignment="1">
      <alignment horizontal="right"/>
      <protection/>
    </xf>
    <xf numFmtId="49" fontId="1" fillId="20" borderId="30" xfId="58" applyNumberFormat="1" applyFont="1" applyFill="1" applyBorder="1" applyAlignment="1">
      <alignment horizontal="right"/>
      <protection/>
    </xf>
    <xf numFmtId="0" fontId="1" fillId="20" borderId="85" xfId="58" applyFont="1" applyFill="1" applyBorder="1" applyAlignment="1">
      <alignment horizontal="left"/>
      <protection/>
    </xf>
    <xf numFmtId="49" fontId="1" fillId="20" borderId="35" xfId="58" applyNumberFormat="1" applyFont="1" applyFill="1" applyBorder="1" applyAlignment="1">
      <alignment horizontal="left"/>
      <protection/>
    </xf>
    <xf numFmtId="0" fontId="1" fillId="20" borderId="83" xfId="58" applyFont="1" applyFill="1" applyBorder="1" applyAlignment="1">
      <alignment horizontal="left"/>
      <protection/>
    </xf>
    <xf numFmtId="3" fontId="1" fillId="4" borderId="35" xfId="0" applyNumberFormat="1" applyFont="1" applyFill="1" applyBorder="1" applyAlignment="1">
      <alignment/>
    </xf>
    <xf numFmtId="3" fontId="1" fillId="4" borderId="83" xfId="0" applyNumberFormat="1" applyFont="1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" xfId="33"/>
    <cellStyle name="Comma [0]" xfId="34"/>
    <cellStyle name="Currency" xfId="35"/>
    <cellStyle name="Currency [0]" xfId="36"/>
    <cellStyle name="Normal 2" xfId="37"/>
    <cellStyle name="Normal_Sheet1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2005.a.PROJEKT-1 lugemine" xfId="57"/>
    <cellStyle name="Обычный_2005.a.PROJEKT-1 lugemine 2" xfId="58"/>
    <cellStyle name="Обычный_LvK Sillamae linna 2012.aasta eelarve Lisa" xfId="59"/>
    <cellStyle name="Обычный_Sheet1" xfId="60"/>
    <cellStyle name="Плохой" xfId="61"/>
    <cellStyle name="Пояснение" xfId="62"/>
    <cellStyle name="Примечание" xfId="63"/>
    <cellStyle name="Связанная ячейка" xfId="64"/>
    <cellStyle name="Текст предупреждения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19">
      <selection activeCell="M40" sqref="M40"/>
    </sheetView>
  </sheetViews>
  <sheetFormatPr defaultColWidth="9.140625" defaultRowHeight="15"/>
  <cols>
    <col min="1" max="1" width="7.140625" style="0" customWidth="1"/>
    <col min="2" max="2" width="4.28125" style="0" customWidth="1"/>
    <col min="3" max="3" width="46.28125" style="0" customWidth="1"/>
    <col min="4" max="4" width="10.57421875" style="0" customWidth="1"/>
    <col min="5" max="5" width="9.8515625" style="0" customWidth="1"/>
    <col min="6" max="6" width="10.421875" style="0" customWidth="1"/>
  </cols>
  <sheetData>
    <row r="1" spans="1:6" ht="15">
      <c r="A1" s="1"/>
      <c r="B1" s="1"/>
      <c r="C1" s="1"/>
      <c r="D1" s="1" t="s">
        <v>0</v>
      </c>
      <c r="E1" s="1"/>
      <c r="F1" s="1"/>
    </row>
    <row r="2" spans="1:6" ht="15">
      <c r="A2" s="1"/>
      <c r="B2" s="1"/>
      <c r="C2" s="1"/>
      <c r="D2" s="1" t="s">
        <v>1</v>
      </c>
      <c r="E2" s="1"/>
      <c r="F2" s="1"/>
    </row>
    <row r="3" spans="1:6" ht="15.75" thickBot="1">
      <c r="A3" s="1"/>
      <c r="B3" s="1"/>
      <c r="C3" s="1" t="s">
        <v>109</v>
      </c>
      <c r="D3" s="2"/>
      <c r="E3" s="1"/>
      <c r="F3" s="1"/>
    </row>
    <row r="4" spans="1:6" ht="15">
      <c r="A4" s="3" t="s">
        <v>2</v>
      </c>
      <c r="B4" s="4"/>
      <c r="C4" s="5"/>
      <c r="D4" s="6"/>
      <c r="E4" s="7"/>
      <c r="F4" s="7"/>
    </row>
    <row r="5" spans="1:6" ht="51.75" thickBot="1">
      <c r="A5" s="8" t="s">
        <v>3</v>
      </c>
      <c r="B5" s="290" t="s">
        <v>4</v>
      </c>
      <c r="C5" s="291"/>
      <c r="D5" s="9" t="s">
        <v>5</v>
      </c>
      <c r="E5" s="10" t="s">
        <v>6</v>
      </c>
      <c r="F5" s="11" t="s">
        <v>7</v>
      </c>
    </row>
    <row r="6" spans="1:6" ht="15.75" thickBot="1">
      <c r="A6" s="12" t="s">
        <v>8</v>
      </c>
      <c r="B6" s="13"/>
      <c r="C6" s="14"/>
      <c r="D6" s="15">
        <v>13723952</v>
      </c>
      <c r="E6" s="16">
        <f>SUM(E7,E11,E13,E17)</f>
        <v>50368</v>
      </c>
      <c r="F6" s="16">
        <f>SUM(D6:E6)</f>
        <v>13774320</v>
      </c>
    </row>
    <row r="7" spans="1:6" ht="15.75" thickBot="1">
      <c r="A7" s="17">
        <v>30</v>
      </c>
      <c r="B7" s="18" t="s">
        <v>9</v>
      </c>
      <c r="C7" s="19"/>
      <c r="D7" s="20">
        <f>SUM(D8:D10)</f>
        <v>7093617</v>
      </c>
      <c r="E7" s="21">
        <f>SUM(E8:E10)</f>
        <v>0</v>
      </c>
      <c r="F7" s="21">
        <f>SUM(F8:F10)</f>
        <v>7093617</v>
      </c>
    </row>
    <row r="8" spans="1:6" ht="15">
      <c r="A8" s="22"/>
      <c r="B8" s="23"/>
      <c r="C8" s="24" t="s">
        <v>10</v>
      </c>
      <c r="D8" s="25">
        <v>6999667</v>
      </c>
      <c r="E8" s="26">
        <v>0</v>
      </c>
      <c r="F8" s="26">
        <f>SUM(D8:E8)</f>
        <v>6999667</v>
      </c>
    </row>
    <row r="9" spans="1:6" ht="15">
      <c r="A9" s="27"/>
      <c r="B9" s="28"/>
      <c r="C9" s="29" t="s">
        <v>11</v>
      </c>
      <c r="D9" s="30">
        <v>88950</v>
      </c>
      <c r="E9" s="31">
        <v>0</v>
      </c>
      <c r="F9" s="31">
        <f>SUM(D9:E9)</f>
        <v>88950</v>
      </c>
    </row>
    <row r="10" spans="1:6" ht="15.75" thickBot="1">
      <c r="A10" s="32"/>
      <c r="B10" s="33"/>
      <c r="C10" s="34" t="s">
        <v>12</v>
      </c>
      <c r="D10" s="35">
        <v>5000</v>
      </c>
      <c r="E10" s="36">
        <v>0</v>
      </c>
      <c r="F10" s="36">
        <f>SUM(D10:E10)</f>
        <v>5000</v>
      </c>
    </row>
    <row r="11" spans="1:6" ht="15.75" thickBot="1">
      <c r="A11" s="37">
        <v>32</v>
      </c>
      <c r="B11" s="38" t="s">
        <v>13</v>
      </c>
      <c r="C11" s="39"/>
      <c r="D11" s="20">
        <v>1642195</v>
      </c>
      <c r="E11" s="40">
        <v>9470</v>
      </c>
      <c r="F11" s="40">
        <f>SUM(D11:E11)</f>
        <v>1651665</v>
      </c>
    </row>
    <row r="12" spans="1:6" ht="15.75" thickBot="1">
      <c r="A12" s="41"/>
      <c r="B12" s="42"/>
      <c r="C12" s="43"/>
      <c r="D12" s="44"/>
      <c r="E12" s="45"/>
      <c r="F12" s="45"/>
    </row>
    <row r="13" spans="1:6" ht="15.75" thickBot="1">
      <c r="A13" s="37">
        <v>35</v>
      </c>
      <c r="B13" s="38" t="s">
        <v>14</v>
      </c>
      <c r="C13" s="39"/>
      <c r="D13" s="20">
        <v>4867090</v>
      </c>
      <c r="E13" s="21">
        <f>SUM(E14,E15,E16)</f>
        <v>40845</v>
      </c>
      <c r="F13" s="21">
        <f>SUM(D13:E13)</f>
        <v>4907935</v>
      </c>
    </row>
    <row r="14" spans="1:6" ht="15">
      <c r="A14" s="22"/>
      <c r="B14" s="46"/>
      <c r="C14" s="24" t="s">
        <v>15</v>
      </c>
      <c r="D14" s="47">
        <v>1695788</v>
      </c>
      <c r="E14" s="26">
        <v>0</v>
      </c>
      <c r="F14" s="48">
        <f aca="true" t="shared" si="0" ref="F14:F23">SUM(D14:E14)</f>
        <v>1695788</v>
      </c>
    </row>
    <row r="15" spans="1:6" ht="15">
      <c r="A15" s="27"/>
      <c r="B15" s="28"/>
      <c r="C15" s="49" t="s">
        <v>16</v>
      </c>
      <c r="D15" s="50">
        <v>2873404</v>
      </c>
      <c r="E15" s="31">
        <v>40845</v>
      </c>
      <c r="F15" s="31">
        <f t="shared" si="0"/>
        <v>2914249</v>
      </c>
    </row>
    <row r="16" spans="1:6" ht="15.75" thickBot="1">
      <c r="A16" s="27"/>
      <c r="B16" s="28"/>
      <c r="C16" s="51" t="s">
        <v>17</v>
      </c>
      <c r="D16" s="52">
        <v>297898</v>
      </c>
      <c r="E16" s="36">
        <v>0</v>
      </c>
      <c r="F16" s="36">
        <f t="shared" si="0"/>
        <v>297898</v>
      </c>
    </row>
    <row r="17" spans="1:6" ht="15.75" thickBot="1">
      <c r="A17" s="53">
        <v>38</v>
      </c>
      <c r="B17" s="54" t="s">
        <v>18</v>
      </c>
      <c r="C17" s="55"/>
      <c r="D17" s="20">
        <v>121050</v>
      </c>
      <c r="E17" s="21">
        <f>SUM(E18:E22)</f>
        <v>53</v>
      </c>
      <c r="F17" s="21">
        <f t="shared" si="0"/>
        <v>121103</v>
      </c>
    </row>
    <row r="18" spans="1:6" ht="15">
      <c r="A18" s="56"/>
      <c r="B18" s="57"/>
      <c r="C18" s="58" t="s">
        <v>19</v>
      </c>
      <c r="D18" s="47">
        <v>4000</v>
      </c>
      <c r="E18" s="26">
        <v>0</v>
      </c>
      <c r="F18" s="26">
        <f t="shared" si="0"/>
        <v>4000</v>
      </c>
    </row>
    <row r="19" spans="1:6" ht="26.25">
      <c r="A19" s="59"/>
      <c r="B19" s="60"/>
      <c r="C19" s="127" t="s">
        <v>20</v>
      </c>
      <c r="D19" s="47">
        <v>1184</v>
      </c>
      <c r="E19" s="26">
        <v>0</v>
      </c>
      <c r="F19" s="26">
        <f t="shared" si="0"/>
        <v>1184</v>
      </c>
    </row>
    <row r="20" spans="1:6" ht="15">
      <c r="A20" s="61"/>
      <c r="B20" s="62"/>
      <c r="C20" s="63" t="s">
        <v>21</v>
      </c>
      <c r="D20" s="50">
        <v>45000</v>
      </c>
      <c r="E20" s="31">
        <v>0</v>
      </c>
      <c r="F20" s="31">
        <f t="shared" si="0"/>
        <v>45000</v>
      </c>
    </row>
    <row r="21" spans="1:6" ht="15">
      <c r="A21" s="64"/>
      <c r="B21" s="65"/>
      <c r="C21" s="24" t="s">
        <v>22</v>
      </c>
      <c r="D21" s="66">
        <v>3000</v>
      </c>
      <c r="E21" s="31">
        <v>0</v>
      </c>
      <c r="F21" s="31">
        <f t="shared" si="0"/>
        <v>3000</v>
      </c>
    </row>
    <row r="22" spans="1:6" ht="15.75" thickBot="1">
      <c r="A22" s="67"/>
      <c r="B22" s="68"/>
      <c r="C22" s="34" t="s">
        <v>23</v>
      </c>
      <c r="D22" s="52">
        <v>67866</v>
      </c>
      <c r="E22" s="69">
        <v>53</v>
      </c>
      <c r="F22" s="36">
        <f t="shared" si="0"/>
        <v>67919</v>
      </c>
    </row>
    <row r="23" spans="1:6" ht="15.75" thickBot="1">
      <c r="A23" s="12" t="s">
        <v>24</v>
      </c>
      <c r="B23" s="13"/>
      <c r="C23" s="14"/>
      <c r="D23" s="15">
        <v>13223220</v>
      </c>
      <c r="E23" s="16">
        <f>SUM(E24,E28)</f>
        <v>191061</v>
      </c>
      <c r="F23" s="16">
        <f t="shared" si="0"/>
        <v>13414281</v>
      </c>
    </row>
    <row r="24" spans="1:6" ht="15.75" thickBot="1">
      <c r="A24" s="17">
        <v>4</v>
      </c>
      <c r="B24" s="70" t="s">
        <v>25</v>
      </c>
      <c r="C24" s="19"/>
      <c r="D24" s="21">
        <f>SUM(D25:D27)</f>
        <v>1414199</v>
      </c>
      <c r="E24" s="21">
        <f>SUM(E25:E27)</f>
        <v>6183</v>
      </c>
      <c r="F24" s="21">
        <f>SUM(F25:F27)</f>
        <v>1420382</v>
      </c>
    </row>
    <row r="25" spans="1:6" ht="15">
      <c r="A25" s="27"/>
      <c r="B25" s="71"/>
      <c r="C25" s="29" t="s">
        <v>26</v>
      </c>
      <c r="D25" s="47">
        <v>763003</v>
      </c>
      <c r="E25" s="26">
        <v>0</v>
      </c>
      <c r="F25" s="26">
        <f aca="true" t="shared" si="1" ref="F25:F31">SUM(D25:E25)</f>
        <v>763003</v>
      </c>
    </row>
    <row r="26" spans="1:6" ht="15">
      <c r="A26" s="27"/>
      <c r="B26" s="28"/>
      <c r="C26" s="29" t="s">
        <v>27</v>
      </c>
      <c r="D26" s="66">
        <v>631235</v>
      </c>
      <c r="E26" s="48">
        <v>6183</v>
      </c>
      <c r="F26" s="31">
        <f t="shared" si="1"/>
        <v>637418</v>
      </c>
    </row>
    <row r="27" spans="1:6" ht="15.75" thickBot="1">
      <c r="A27" s="27"/>
      <c r="B27" s="28"/>
      <c r="C27" s="29" t="s">
        <v>28</v>
      </c>
      <c r="D27" s="72">
        <v>19961</v>
      </c>
      <c r="E27" s="69">
        <v>0</v>
      </c>
      <c r="F27" s="36">
        <f t="shared" si="1"/>
        <v>19961</v>
      </c>
    </row>
    <row r="28" spans="1:6" ht="15.75" thickBot="1">
      <c r="A28" s="53">
        <v>5</v>
      </c>
      <c r="B28" s="73" t="s">
        <v>29</v>
      </c>
      <c r="C28" s="54"/>
      <c r="D28" s="21">
        <f>SUM(D29:D31)</f>
        <v>11809021</v>
      </c>
      <c r="E28" s="21">
        <f>SUM(E29:E31)</f>
        <v>184878</v>
      </c>
      <c r="F28" s="21">
        <f t="shared" si="1"/>
        <v>11993899</v>
      </c>
    </row>
    <row r="29" spans="1:6" ht="15">
      <c r="A29" s="22"/>
      <c r="B29" s="46"/>
      <c r="C29" s="24" t="s">
        <v>30</v>
      </c>
      <c r="D29" s="47">
        <v>8149687</v>
      </c>
      <c r="E29" s="26">
        <v>17974</v>
      </c>
      <c r="F29" s="26">
        <f t="shared" si="1"/>
        <v>8167661</v>
      </c>
    </row>
    <row r="30" spans="1:6" ht="15">
      <c r="A30" s="27"/>
      <c r="B30" s="28"/>
      <c r="C30" s="29" t="s">
        <v>31</v>
      </c>
      <c r="D30" s="66">
        <v>3615476</v>
      </c>
      <c r="E30" s="48">
        <v>166904</v>
      </c>
      <c r="F30" s="31">
        <f t="shared" si="1"/>
        <v>3782380</v>
      </c>
    </row>
    <row r="31" spans="1:6" ht="15.75" thickBot="1">
      <c r="A31" s="74"/>
      <c r="B31" s="75"/>
      <c r="C31" s="34" t="s">
        <v>32</v>
      </c>
      <c r="D31" s="72">
        <v>43858</v>
      </c>
      <c r="E31" s="36">
        <v>0</v>
      </c>
      <c r="F31" s="36">
        <f t="shared" si="1"/>
        <v>43858</v>
      </c>
    </row>
    <row r="32" spans="1:6" ht="15.75" thickBot="1">
      <c r="A32" s="76" t="s">
        <v>33</v>
      </c>
      <c r="B32" s="77"/>
      <c r="C32" s="78"/>
      <c r="D32" s="79">
        <f>D6-D23</f>
        <v>500732</v>
      </c>
      <c r="E32" s="80">
        <f>E6-E23</f>
        <v>-140693</v>
      </c>
      <c r="F32" s="80">
        <f>F6-F23</f>
        <v>360039</v>
      </c>
    </row>
    <row r="33" spans="1:6" ht="15.75" thickBot="1">
      <c r="A33" s="41"/>
      <c r="B33" s="42"/>
      <c r="C33" s="43"/>
      <c r="D33" s="44"/>
      <c r="E33" s="45"/>
      <c r="F33" s="45"/>
    </row>
    <row r="34" spans="1:6" ht="15.75" thickBot="1">
      <c r="A34" s="81" t="s">
        <v>34</v>
      </c>
      <c r="B34" s="82"/>
      <c r="C34" s="83"/>
      <c r="D34" s="80">
        <f>D35+D36+D37+D38+D39</f>
        <v>-1015353</v>
      </c>
      <c r="E34" s="80">
        <f>E35+E36+E37+E38+E39</f>
        <v>140693</v>
      </c>
      <c r="F34" s="80">
        <f>F35+F36+F37+F38+F39</f>
        <v>-874660</v>
      </c>
    </row>
    <row r="35" spans="1:6" ht="15">
      <c r="A35" s="22"/>
      <c r="B35" s="24"/>
      <c r="C35" s="84" t="s">
        <v>35</v>
      </c>
      <c r="D35" s="85">
        <v>16000</v>
      </c>
      <c r="E35" s="26">
        <v>0</v>
      </c>
      <c r="F35" s="26">
        <f>SUM(D35:E35)</f>
        <v>16000</v>
      </c>
    </row>
    <row r="36" spans="1:6" ht="15">
      <c r="A36" s="27"/>
      <c r="B36" s="29"/>
      <c r="C36" s="86" t="s">
        <v>36</v>
      </c>
      <c r="D36" s="50">
        <v>-2222661</v>
      </c>
      <c r="E36" s="48">
        <v>200693</v>
      </c>
      <c r="F36" s="31">
        <f>SUM(D36:E36)</f>
        <v>-2021968</v>
      </c>
    </row>
    <row r="37" spans="1:6" ht="15">
      <c r="A37" s="27"/>
      <c r="B37" s="29"/>
      <c r="C37" s="63" t="s">
        <v>37</v>
      </c>
      <c r="D37" s="66">
        <v>1244374</v>
      </c>
      <c r="E37" s="31">
        <v>-60000</v>
      </c>
      <c r="F37" s="31">
        <f>SUM(D37:E37)</f>
        <v>1184374</v>
      </c>
    </row>
    <row r="38" spans="1:6" ht="15">
      <c r="A38" s="27"/>
      <c r="B38" s="87"/>
      <c r="C38" s="88" t="s">
        <v>38</v>
      </c>
      <c r="D38" s="89">
        <v>2000</v>
      </c>
      <c r="E38" s="31">
        <v>0</v>
      </c>
      <c r="F38" s="31">
        <f>SUM(D38:E38)</f>
        <v>2000</v>
      </c>
    </row>
    <row r="39" spans="1:6" ht="15.75" thickBot="1">
      <c r="A39" s="27"/>
      <c r="B39" s="29"/>
      <c r="C39" s="86" t="s">
        <v>39</v>
      </c>
      <c r="D39" s="72">
        <v>-55066</v>
      </c>
      <c r="E39" s="36">
        <v>0</v>
      </c>
      <c r="F39" s="36">
        <f>SUM(D39:E39)</f>
        <v>-55066</v>
      </c>
    </row>
    <row r="40" spans="1:6" ht="15.75" thickBot="1">
      <c r="A40" s="90" t="s">
        <v>40</v>
      </c>
      <c r="B40" s="91"/>
      <c r="C40" s="92"/>
      <c r="D40" s="79">
        <f>D32+D34</f>
        <v>-514621</v>
      </c>
      <c r="E40" s="80">
        <f>E32+E34</f>
        <v>0</v>
      </c>
      <c r="F40" s="80">
        <f>F32+F34</f>
        <v>-514621</v>
      </c>
    </row>
    <row r="41" spans="1:6" ht="15.75" thickBot="1">
      <c r="A41" s="93"/>
      <c r="B41" s="94"/>
      <c r="C41" s="95"/>
      <c r="D41" s="96"/>
      <c r="E41" s="45"/>
      <c r="F41" s="45"/>
    </row>
    <row r="42" spans="1:6" ht="15.75" thickBot="1">
      <c r="A42" s="97" t="s">
        <v>41</v>
      </c>
      <c r="B42" s="98"/>
      <c r="C42" s="99"/>
      <c r="D42" s="100">
        <f>D43+D48</f>
        <v>16294</v>
      </c>
      <c r="E42" s="101">
        <f>E43+E48</f>
        <v>0</v>
      </c>
      <c r="F42" s="101">
        <f>F43+F48</f>
        <v>16294</v>
      </c>
    </row>
    <row r="43" spans="1:6" ht="15.75" thickBot="1">
      <c r="A43" s="102"/>
      <c r="B43" s="103" t="s">
        <v>42</v>
      </c>
      <c r="C43" s="104"/>
      <c r="D43" s="105">
        <f>SUM(D44,D45,D46,D47)</f>
        <v>526668</v>
      </c>
      <c r="E43" s="40">
        <f>SUM(E44,E45,E46,E47)</f>
        <v>0</v>
      </c>
      <c r="F43" s="40">
        <f>SUM(F44,F45,F46,F47)</f>
        <v>526668</v>
      </c>
    </row>
    <row r="44" spans="1:6" ht="15">
      <c r="A44" s="106"/>
      <c r="B44" s="107"/>
      <c r="C44" s="108" t="s">
        <v>43</v>
      </c>
      <c r="D44" s="109">
        <v>269135</v>
      </c>
      <c r="E44" s="26">
        <v>0</v>
      </c>
      <c r="F44" s="26">
        <f aca="true" t="shared" si="2" ref="F44:F49">SUM(D44:E44)</f>
        <v>269135</v>
      </c>
    </row>
    <row r="45" spans="1:6" ht="26.25">
      <c r="A45" s="110"/>
      <c r="B45" s="111"/>
      <c r="C45" s="112" t="s">
        <v>44</v>
      </c>
      <c r="D45" s="89">
        <v>146533</v>
      </c>
      <c r="E45" s="31">
        <v>0</v>
      </c>
      <c r="F45" s="31">
        <f t="shared" si="2"/>
        <v>146533</v>
      </c>
    </row>
    <row r="46" spans="1:6" ht="15">
      <c r="A46" s="113"/>
      <c r="B46" s="62"/>
      <c r="C46" s="114" t="s">
        <v>45</v>
      </c>
      <c r="D46" s="89">
        <v>31000</v>
      </c>
      <c r="E46" s="31">
        <v>0</v>
      </c>
      <c r="F46" s="31">
        <f t="shared" si="2"/>
        <v>31000</v>
      </c>
    </row>
    <row r="47" spans="1:6" ht="15.75" thickBot="1">
      <c r="A47" s="115"/>
      <c r="B47" s="116"/>
      <c r="C47" s="117" t="s">
        <v>46</v>
      </c>
      <c r="D47" s="118">
        <v>80000</v>
      </c>
      <c r="E47" s="36">
        <v>0</v>
      </c>
      <c r="F47" s="36">
        <f t="shared" si="2"/>
        <v>80000</v>
      </c>
    </row>
    <row r="48" spans="1:6" ht="15.75" thickBot="1">
      <c r="A48" s="119"/>
      <c r="B48" s="120" t="s">
        <v>47</v>
      </c>
      <c r="C48" s="104"/>
      <c r="D48" s="105">
        <v>-510374</v>
      </c>
      <c r="E48" s="40">
        <v>0</v>
      </c>
      <c r="F48" s="40">
        <f t="shared" si="2"/>
        <v>-510374</v>
      </c>
    </row>
    <row r="49" spans="1:6" ht="15.75" thickBot="1">
      <c r="A49" s="121" t="s">
        <v>48</v>
      </c>
      <c r="B49" s="122"/>
      <c r="C49" s="123"/>
      <c r="D49" s="124">
        <f>D40+D42</f>
        <v>-498327</v>
      </c>
      <c r="E49" s="125">
        <v>0</v>
      </c>
      <c r="F49" s="126">
        <f t="shared" si="2"/>
        <v>-498327</v>
      </c>
    </row>
  </sheetData>
  <sheetProtection/>
  <mergeCells count="1">
    <mergeCell ref="B5:C5"/>
  </mergeCells>
  <printOptions/>
  <pageMargins left="0.7" right="0.7" top="0.75" bottom="0.75" header="0.3" footer="0.3"/>
  <pageSetup fitToWidth="0" fitToHeight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1.28125" style="0" customWidth="1"/>
    <col min="2" max="2" width="42.7109375" style="0" customWidth="1"/>
    <col min="3" max="3" width="11.00390625" style="0" customWidth="1"/>
    <col min="4" max="4" width="10.140625" style="0" customWidth="1"/>
    <col min="5" max="5" width="10.421875" style="0" customWidth="1"/>
  </cols>
  <sheetData>
    <row r="1" spans="1:5" ht="15">
      <c r="A1" s="1"/>
      <c r="B1" s="1"/>
      <c r="C1" s="1"/>
      <c r="D1" s="1"/>
      <c r="E1" s="1"/>
    </row>
    <row r="2" spans="1:5" ht="15">
      <c r="A2" s="1"/>
      <c r="B2" s="128" t="s">
        <v>49</v>
      </c>
      <c r="C2" s="1"/>
      <c r="D2" s="1"/>
      <c r="E2" s="1"/>
    </row>
    <row r="3" spans="1:5" ht="15.75" thickBot="1">
      <c r="A3" s="1"/>
      <c r="B3" s="1"/>
      <c r="C3" s="1"/>
      <c r="D3" s="1"/>
      <c r="E3" s="1"/>
    </row>
    <row r="4" spans="1:5" ht="39" thickBot="1">
      <c r="A4" s="129" t="s">
        <v>3</v>
      </c>
      <c r="B4" s="130" t="s">
        <v>50</v>
      </c>
      <c r="C4" s="131" t="s">
        <v>51</v>
      </c>
      <c r="D4" s="132" t="s">
        <v>6</v>
      </c>
      <c r="E4" s="133" t="s">
        <v>7</v>
      </c>
    </row>
    <row r="5" spans="1:5" ht="15.75" thickBot="1">
      <c r="A5" s="134">
        <v>30</v>
      </c>
      <c r="B5" s="135" t="s">
        <v>9</v>
      </c>
      <c r="C5" s="126">
        <v>7093617</v>
      </c>
      <c r="D5" s="136">
        <f>D6</f>
        <v>0</v>
      </c>
      <c r="E5" s="126">
        <f aca="true" t="shared" si="0" ref="E5:E17">SUM(C5:D5)</f>
        <v>7093617</v>
      </c>
    </row>
    <row r="6" spans="1:5" ht="15.75" thickBot="1">
      <c r="A6" s="137"/>
      <c r="B6" s="138"/>
      <c r="C6" s="45"/>
      <c r="D6" s="139"/>
      <c r="E6" s="45"/>
    </row>
    <row r="7" spans="1:5" ht="15.75" thickBot="1">
      <c r="A7" s="140">
        <v>32</v>
      </c>
      <c r="B7" s="141" t="s">
        <v>13</v>
      </c>
      <c r="C7" s="126">
        <v>1642195</v>
      </c>
      <c r="D7" s="136">
        <f>SUM(D8,D9)</f>
        <v>9470</v>
      </c>
      <c r="E7" s="126">
        <f t="shared" si="0"/>
        <v>1651665</v>
      </c>
    </row>
    <row r="8" spans="1:5" ht="15">
      <c r="A8" s="142" t="s">
        <v>52</v>
      </c>
      <c r="B8" s="163" t="s">
        <v>53</v>
      </c>
      <c r="C8" s="26">
        <v>2997</v>
      </c>
      <c r="D8" s="143">
        <v>267</v>
      </c>
      <c r="E8" s="26">
        <f t="shared" si="0"/>
        <v>3264</v>
      </c>
    </row>
    <row r="9" spans="1:5" ht="15.75" thickBot="1">
      <c r="A9" s="142" t="s">
        <v>54</v>
      </c>
      <c r="B9" s="144" t="s">
        <v>55</v>
      </c>
      <c r="C9" s="45">
        <v>134220</v>
      </c>
      <c r="D9" s="139">
        <v>9203</v>
      </c>
      <c r="E9" s="45">
        <f t="shared" si="0"/>
        <v>143423</v>
      </c>
    </row>
    <row r="10" spans="1:5" ht="15.75" thickBot="1">
      <c r="A10" s="145">
        <v>3500.352</v>
      </c>
      <c r="B10" s="146" t="s">
        <v>14</v>
      </c>
      <c r="C10" s="126">
        <v>4867090</v>
      </c>
      <c r="D10" s="136">
        <f>SUM(D11,D12,D14)</f>
        <v>40845</v>
      </c>
      <c r="E10" s="126">
        <f t="shared" si="0"/>
        <v>4907935</v>
      </c>
    </row>
    <row r="11" spans="1:5" ht="15.75" thickBot="1">
      <c r="A11" s="147" t="s">
        <v>56</v>
      </c>
      <c r="B11" s="148" t="s">
        <v>15</v>
      </c>
      <c r="C11" s="149">
        <v>1695788</v>
      </c>
      <c r="D11" s="150">
        <v>0</v>
      </c>
      <c r="E11" s="26">
        <f t="shared" si="0"/>
        <v>1695788</v>
      </c>
    </row>
    <row r="12" spans="1:5" ht="15.75" thickBot="1">
      <c r="A12" s="151" t="s">
        <v>57</v>
      </c>
      <c r="B12" s="152" t="s">
        <v>58</v>
      </c>
      <c r="C12" s="126">
        <v>2873404</v>
      </c>
      <c r="D12" s="136">
        <f>SUM(D13)</f>
        <v>40845</v>
      </c>
      <c r="E12" s="126">
        <f t="shared" si="0"/>
        <v>2914249</v>
      </c>
    </row>
    <row r="13" spans="1:5" ht="15.75" thickBot="1">
      <c r="A13" s="153" t="s">
        <v>59</v>
      </c>
      <c r="B13" s="7" t="s">
        <v>60</v>
      </c>
      <c r="C13" s="26">
        <v>0</v>
      </c>
      <c r="D13" s="154">
        <v>40845</v>
      </c>
      <c r="E13" s="26">
        <f t="shared" si="0"/>
        <v>40845</v>
      </c>
    </row>
    <row r="14" spans="1:5" ht="15.75" thickBot="1">
      <c r="A14" s="155">
        <v>3500</v>
      </c>
      <c r="B14" s="156" t="s">
        <v>17</v>
      </c>
      <c r="C14" s="40">
        <v>297898</v>
      </c>
      <c r="D14" s="157">
        <v>0</v>
      </c>
      <c r="E14" s="40">
        <f t="shared" si="0"/>
        <v>297898</v>
      </c>
    </row>
    <row r="15" spans="1:5" ht="15.75" thickBot="1">
      <c r="A15" s="140">
        <v>3825.388</v>
      </c>
      <c r="B15" s="141" t="s">
        <v>18</v>
      </c>
      <c r="C15" s="126">
        <v>121050</v>
      </c>
      <c r="D15" s="136">
        <f>SUM(D16)</f>
        <v>53</v>
      </c>
      <c r="E15" s="126">
        <f t="shared" si="0"/>
        <v>121103</v>
      </c>
    </row>
    <row r="16" spans="1:5" ht="15.75" thickBot="1">
      <c r="A16" s="158">
        <v>3888</v>
      </c>
      <c r="B16" s="159" t="s">
        <v>23</v>
      </c>
      <c r="C16" s="36">
        <v>67866</v>
      </c>
      <c r="D16" s="160">
        <v>53</v>
      </c>
      <c r="E16" s="36">
        <f t="shared" si="0"/>
        <v>67919</v>
      </c>
    </row>
    <row r="17" spans="1:5" ht="15.75" thickBot="1">
      <c r="A17" s="161"/>
      <c r="B17" s="162" t="s">
        <v>61</v>
      </c>
      <c r="C17" s="126">
        <v>13723952</v>
      </c>
      <c r="D17" s="136">
        <f>SUM(D5,D7,D10,D15)</f>
        <v>50368</v>
      </c>
      <c r="E17" s="126">
        <f t="shared" si="0"/>
        <v>13774320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37">
      <selection activeCell="I34" sqref="I34"/>
    </sheetView>
  </sheetViews>
  <sheetFormatPr defaultColWidth="9.140625" defaultRowHeight="15"/>
  <cols>
    <col min="2" max="2" width="45.00390625" style="0" customWidth="1"/>
    <col min="3" max="3" width="11.00390625" style="0" customWidth="1"/>
    <col min="4" max="4" width="10.140625" style="0" customWidth="1"/>
    <col min="5" max="5" width="10.28125" style="0" customWidth="1"/>
  </cols>
  <sheetData>
    <row r="1" spans="1:5" ht="15">
      <c r="A1" s="164"/>
      <c r="B1" s="128" t="s">
        <v>62</v>
      </c>
      <c r="C1" s="164"/>
      <c r="D1" s="164"/>
      <c r="E1" s="164"/>
    </row>
    <row r="2" spans="1:5" ht="15.75" thickBot="1">
      <c r="A2" s="164"/>
      <c r="B2" s="164"/>
      <c r="C2" s="164"/>
      <c r="D2" s="164"/>
      <c r="E2" s="164"/>
    </row>
    <row r="3" spans="1:5" ht="39" thickBot="1">
      <c r="A3" s="165" t="s">
        <v>3</v>
      </c>
      <c r="B3" s="166" t="s">
        <v>63</v>
      </c>
      <c r="C3" s="132" t="s">
        <v>51</v>
      </c>
      <c r="D3" s="131" t="s">
        <v>6</v>
      </c>
      <c r="E3" s="167" t="s">
        <v>7</v>
      </c>
    </row>
    <row r="4" spans="1:5" ht="15.75" thickBot="1">
      <c r="A4" s="168" t="s">
        <v>64</v>
      </c>
      <c r="B4" s="169" t="s">
        <v>65</v>
      </c>
      <c r="C4" s="136">
        <v>1781873</v>
      </c>
      <c r="D4" s="126">
        <f>SUM(D6,D8,D12,D14,D17,D21,D23)</f>
        <v>151634</v>
      </c>
      <c r="E4" s="170">
        <f>SUM(C4:D4)</f>
        <v>1933507</v>
      </c>
    </row>
    <row r="5" spans="1:5" ht="15">
      <c r="A5" s="171" t="s">
        <v>66</v>
      </c>
      <c r="B5" s="216" t="s">
        <v>67</v>
      </c>
      <c r="C5" s="172"/>
      <c r="D5" s="173"/>
      <c r="E5" s="174"/>
    </row>
    <row r="6" spans="1:5" ht="15">
      <c r="A6" s="175" t="s">
        <v>68</v>
      </c>
      <c r="B6" s="217" t="s">
        <v>69</v>
      </c>
      <c r="C6" s="177">
        <v>179795</v>
      </c>
      <c r="D6" s="178">
        <v>1363</v>
      </c>
      <c r="E6" s="179">
        <f>SUM(C6:D6)</f>
        <v>181158</v>
      </c>
    </row>
    <row r="7" spans="1:5" ht="15.75" thickBot="1">
      <c r="A7" s="180"/>
      <c r="B7" s="218"/>
      <c r="C7" s="182"/>
      <c r="D7" s="183"/>
      <c r="E7" s="184"/>
    </row>
    <row r="8" spans="1:5" ht="33" customHeight="1" thickBot="1">
      <c r="A8" s="185" t="s">
        <v>70</v>
      </c>
      <c r="B8" s="186" t="s">
        <v>71</v>
      </c>
      <c r="C8" s="187">
        <v>53989</v>
      </c>
      <c r="D8" s="188">
        <f>D9</f>
        <v>1200</v>
      </c>
      <c r="E8" s="189">
        <f>SUM(C8:D8)</f>
        <v>55189</v>
      </c>
    </row>
    <row r="9" spans="1:5" ht="15">
      <c r="A9" s="190" t="s">
        <v>68</v>
      </c>
      <c r="B9" s="220" t="s">
        <v>69</v>
      </c>
      <c r="C9" s="172">
        <v>42099</v>
      </c>
      <c r="D9" s="173">
        <v>1200</v>
      </c>
      <c r="E9" s="174">
        <f>SUM(C9:D9)</f>
        <v>43299</v>
      </c>
    </row>
    <row r="10" spans="1:5" ht="15">
      <c r="A10" s="191"/>
      <c r="B10" s="221"/>
      <c r="C10" s="177"/>
      <c r="D10" s="178"/>
      <c r="E10" s="179"/>
    </row>
    <row r="11" spans="1:5" ht="15">
      <c r="A11" s="193" t="s">
        <v>70</v>
      </c>
      <c r="B11" s="222" t="s">
        <v>72</v>
      </c>
      <c r="C11" s="177"/>
      <c r="D11" s="178"/>
      <c r="E11" s="179"/>
    </row>
    <row r="12" spans="1:5" ht="15">
      <c r="A12" s="175" t="s">
        <v>68</v>
      </c>
      <c r="B12" s="176" t="s">
        <v>69</v>
      </c>
      <c r="C12" s="177">
        <v>3662</v>
      </c>
      <c r="D12" s="178">
        <v>1650</v>
      </c>
      <c r="E12" s="179">
        <f>SUM(C12:D12)</f>
        <v>5312</v>
      </c>
    </row>
    <row r="13" spans="1:5" ht="15.75" thickBot="1">
      <c r="A13" s="191"/>
      <c r="B13" s="192"/>
      <c r="C13" s="177"/>
      <c r="D13" s="178"/>
      <c r="E13" s="179"/>
    </row>
    <row r="14" spans="1:5" ht="15.75" thickBot="1">
      <c r="A14" s="194" t="s">
        <v>73</v>
      </c>
      <c r="B14" s="195" t="s">
        <v>74</v>
      </c>
      <c r="C14" s="187">
        <v>285134</v>
      </c>
      <c r="D14" s="188">
        <f>D15</f>
        <v>140406</v>
      </c>
      <c r="E14" s="189">
        <f>SUM(C14:D14)</f>
        <v>425540</v>
      </c>
    </row>
    <row r="15" spans="1:5" ht="15">
      <c r="A15" s="196" t="s">
        <v>75</v>
      </c>
      <c r="B15" s="197" t="s">
        <v>31</v>
      </c>
      <c r="C15" s="172">
        <v>101643</v>
      </c>
      <c r="D15" s="198">
        <v>140406</v>
      </c>
      <c r="E15" s="174">
        <f>SUM(C15:D15)</f>
        <v>242049</v>
      </c>
    </row>
    <row r="16" spans="1:5" ht="15.75" thickBot="1">
      <c r="A16" s="199"/>
      <c r="B16" s="200"/>
      <c r="C16" s="201"/>
      <c r="D16" s="202"/>
      <c r="E16" s="203"/>
    </row>
    <row r="17" spans="1:5" ht="15.75" thickBot="1">
      <c r="A17" s="204" t="s">
        <v>76</v>
      </c>
      <c r="B17" s="223" t="s">
        <v>77</v>
      </c>
      <c r="C17" s="187">
        <v>443448</v>
      </c>
      <c r="D17" s="205">
        <f>D18</f>
        <v>3345</v>
      </c>
      <c r="E17" s="189">
        <f>SUM(C17:D17)</f>
        <v>446793</v>
      </c>
    </row>
    <row r="18" spans="1:5" ht="15">
      <c r="A18" s="206" t="s">
        <v>78</v>
      </c>
      <c r="B18" s="227" t="s">
        <v>30</v>
      </c>
      <c r="C18" s="172">
        <v>277608</v>
      </c>
      <c r="D18" s="198">
        <v>3345</v>
      </c>
      <c r="E18" s="174">
        <f>SUM(C18:D18)</f>
        <v>280953</v>
      </c>
    </row>
    <row r="19" spans="1:5" ht="15">
      <c r="A19" s="191"/>
      <c r="B19" s="192"/>
      <c r="C19" s="177"/>
      <c r="D19" s="178"/>
      <c r="E19" s="179"/>
    </row>
    <row r="20" spans="1:5" ht="15">
      <c r="A20" s="193" t="s">
        <v>76</v>
      </c>
      <c r="B20" s="224" t="s">
        <v>79</v>
      </c>
      <c r="C20" s="177"/>
      <c r="D20" s="178"/>
      <c r="E20" s="179"/>
    </row>
    <row r="21" spans="1:5" ht="15">
      <c r="A21" s="175" t="s">
        <v>68</v>
      </c>
      <c r="B21" s="207" t="s">
        <v>69</v>
      </c>
      <c r="C21" s="177">
        <v>22816</v>
      </c>
      <c r="D21" s="178">
        <v>1970</v>
      </c>
      <c r="E21" s="179">
        <f>SUM(C21:D21)</f>
        <v>24786</v>
      </c>
    </row>
    <row r="22" spans="1:5" ht="15.75" thickBot="1">
      <c r="A22" s="180"/>
      <c r="B22" s="181"/>
      <c r="C22" s="182"/>
      <c r="D22" s="183"/>
      <c r="E22" s="184"/>
    </row>
    <row r="23" spans="1:5" ht="15.75" thickBot="1">
      <c r="A23" s="208" t="s">
        <v>80</v>
      </c>
      <c r="B23" s="219" t="s">
        <v>81</v>
      </c>
      <c r="C23" s="187">
        <v>86704</v>
      </c>
      <c r="D23" s="188">
        <f>SUM(D24,D25)</f>
        <v>1700</v>
      </c>
      <c r="E23" s="189">
        <f>SUM(C23:D23)</f>
        <v>88404</v>
      </c>
    </row>
    <row r="24" spans="1:5" ht="18.75" customHeight="1">
      <c r="A24" s="190" t="s">
        <v>78</v>
      </c>
      <c r="B24" s="209" t="s">
        <v>30</v>
      </c>
      <c r="C24" s="172">
        <v>54140</v>
      </c>
      <c r="D24" s="173">
        <v>827</v>
      </c>
      <c r="E24" s="179">
        <f>SUM(C24:D24)</f>
        <v>54967</v>
      </c>
    </row>
    <row r="25" spans="1:5" ht="15" customHeight="1">
      <c r="A25" s="175" t="s">
        <v>75</v>
      </c>
      <c r="B25" s="207" t="s">
        <v>31</v>
      </c>
      <c r="C25" s="177">
        <v>32564</v>
      </c>
      <c r="D25" s="178">
        <v>873</v>
      </c>
      <c r="E25" s="179">
        <f>SUM(C25:D25)</f>
        <v>33437</v>
      </c>
    </row>
    <row r="26" spans="1:5" ht="15.75" thickBot="1">
      <c r="A26" s="180"/>
      <c r="B26" s="181"/>
      <c r="C26" s="182"/>
      <c r="D26" s="183"/>
      <c r="E26" s="184"/>
    </row>
    <row r="27" spans="1:5" ht="15.75" thickBot="1">
      <c r="A27" s="294" t="s">
        <v>82</v>
      </c>
      <c r="B27" s="300" t="s">
        <v>83</v>
      </c>
      <c r="C27" s="296">
        <v>7276916</v>
      </c>
      <c r="D27" s="295">
        <f>SUM(D30,D32,D36,D42,D46,D52)</f>
        <v>39427</v>
      </c>
      <c r="E27" s="296">
        <f>SUM(C27:D27)</f>
        <v>7316343</v>
      </c>
    </row>
    <row r="28" spans="1:5" ht="15.75" thickBot="1">
      <c r="A28" s="309" t="s">
        <v>112</v>
      </c>
      <c r="B28" s="308" t="s">
        <v>113</v>
      </c>
      <c r="C28" s="293">
        <v>655310</v>
      </c>
      <c r="D28" s="292">
        <f>D30</f>
        <v>-2600</v>
      </c>
      <c r="E28" s="293">
        <f>SUM(C28:D28)</f>
        <v>652710</v>
      </c>
    </row>
    <row r="29" spans="1:5" ht="15">
      <c r="A29" s="310" t="s">
        <v>75</v>
      </c>
      <c r="B29" s="311" t="s">
        <v>31</v>
      </c>
      <c r="C29" s="302"/>
      <c r="D29" s="304"/>
      <c r="E29" s="302"/>
    </row>
    <row r="30" spans="1:5" ht="15">
      <c r="A30" s="312"/>
      <c r="B30" s="313" t="s">
        <v>114</v>
      </c>
      <c r="C30" s="314">
        <v>106644</v>
      </c>
      <c r="D30" s="315">
        <v>-2600</v>
      </c>
      <c r="E30" s="314">
        <f>SUM(C30:D30)</f>
        <v>104044</v>
      </c>
    </row>
    <row r="31" spans="1:5" ht="15.75" thickBot="1">
      <c r="A31" s="297"/>
      <c r="B31" s="301"/>
      <c r="C31" s="303"/>
      <c r="D31" s="305"/>
      <c r="E31" s="307"/>
    </row>
    <row r="32" spans="1:5" ht="15.75" thickBot="1">
      <c r="A32" s="298" t="s">
        <v>84</v>
      </c>
      <c r="B32" s="299" t="s">
        <v>85</v>
      </c>
      <c r="C32" s="187">
        <v>435056</v>
      </c>
      <c r="D32" s="306">
        <f>D34</f>
        <v>250</v>
      </c>
      <c r="E32" s="188">
        <f>SUM(C32:D32)</f>
        <v>435306</v>
      </c>
    </row>
    <row r="33" spans="1:5" ht="15">
      <c r="A33" s="190" t="s">
        <v>78</v>
      </c>
      <c r="B33" s="226" t="s">
        <v>86</v>
      </c>
      <c r="C33" s="172"/>
      <c r="D33" s="173"/>
      <c r="E33" s="174"/>
    </row>
    <row r="34" spans="1:5" ht="15">
      <c r="A34" s="212"/>
      <c r="B34" s="225" t="s">
        <v>87</v>
      </c>
      <c r="C34" s="177">
        <v>86432</v>
      </c>
      <c r="D34" s="178">
        <v>250</v>
      </c>
      <c r="E34" s="179">
        <f>SUM(C34:D34)</f>
        <v>86682</v>
      </c>
    </row>
    <row r="35" spans="1:5" ht="15.75" thickBot="1">
      <c r="A35" s="180"/>
      <c r="B35" s="181"/>
      <c r="C35" s="182"/>
      <c r="D35" s="183"/>
      <c r="E35" s="184"/>
    </row>
    <row r="36" spans="1:5" ht="15.75" thickBot="1">
      <c r="A36" s="210" t="s">
        <v>84</v>
      </c>
      <c r="B36" s="211" t="s">
        <v>88</v>
      </c>
      <c r="C36" s="187">
        <v>1389345</v>
      </c>
      <c r="D36" s="188">
        <f>SUM(D38,D40)</f>
        <v>7604</v>
      </c>
      <c r="E36" s="189">
        <f>SUM(C36:D36)</f>
        <v>1396949</v>
      </c>
    </row>
    <row r="37" spans="1:5" ht="15">
      <c r="A37" s="190" t="s">
        <v>78</v>
      </c>
      <c r="B37" s="226" t="s">
        <v>86</v>
      </c>
      <c r="C37" s="172"/>
      <c r="D37" s="173"/>
      <c r="E37" s="174"/>
    </row>
    <row r="38" spans="1:5" ht="15">
      <c r="A38" s="175"/>
      <c r="B38" s="225" t="s">
        <v>87</v>
      </c>
      <c r="C38" s="177">
        <v>363443</v>
      </c>
      <c r="D38" s="178">
        <v>3299</v>
      </c>
      <c r="E38" s="179">
        <f>SUM(C38:D38)</f>
        <v>366742</v>
      </c>
    </row>
    <row r="39" spans="1:5" ht="15">
      <c r="A39" s="175" t="s">
        <v>75</v>
      </c>
      <c r="B39" s="225" t="s">
        <v>89</v>
      </c>
      <c r="C39" s="177"/>
      <c r="D39" s="178"/>
      <c r="E39" s="179"/>
    </row>
    <row r="40" spans="1:5" ht="15">
      <c r="A40" s="212"/>
      <c r="B40" s="225" t="s">
        <v>87</v>
      </c>
      <c r="C40" s="177">
        <v>182857</v>
      </c>
      <c r="D40" s="178">
        <v>4305</v>
      </c>
      <c r="E40" s="179">
        <f>SUM(C40:D40)</f>
        <v>187162</v>
      </c>
    </row>
    <row r="41" spans="1:5" ht="15.75" thickBot="1">
      <c r="A41" s="180"/>
      <c r="B41" s="218"/>
      <c r="C41" s="182"/>
      <c r="D41" s="183"/>
      <c r="E41" s="184"/>
    </row>
    <row r="42" spans="1:5" ht="15.75" thickBot="1">
      <c r="A42" s="208" t="s">
        <v>84</v>
      </c>
      <c r="B42" s="228" t="s">
        <v>90</v>
      </c>
      <c r="C42" s="187">
        <v>1237018</v>
      </c>
      <c r="D42" s="188">
        <f>D44</f>
        <v>4590</v>
      </c>
      <c r="E42" s="189">
        <f>SUM(C42:D42)</f>
        <v>1241608</v>
      </c>
    </row>
    <row r="43" spans="1:5" ht="15">
      <c r="A43" s="190" t="s">
        <v>75</v>
      </c>
      <c r="B43" s="226" t="s">
        <v>89</v>
      </c>
      <c r="C43" s="172"/>
      <c r="D43" s="173"/>
      <c r="E43" s="174"/>
    </row>
    <row r="44" spans="1:5" ht="15">
      <c r="A44" s="212"/>
      <c r="B44" s="225" t="s">
        <v>87</v>
      </c>
      <c r="C44" s="177">
        <v>136431</v>
      </c>
      <c r="D44" s="178">
        <v>4590</v>
      </c>
      <c r="E44" s="179">
        <f>SUM(C44:D44)</f>
        <v>141021</v>
      </c>
    </row>
    <row r="45" spans="1:5" ht="15.75" thickBot="1">
      <c r="A45" s="180"/>
      <c r="B45" s="218"/>
      <c r="C45" s="182"/>
      <c r="D45" s="183"/>
      <c r="E45" s="184"/>
    </row>
    <row r="46" spans="1:5" ht="15.75" thickBot="1">
      <c r="A46" s="210" t="s">
        <v>91</v>
      </c>
      <c r="B46" s="228" t="s">
        <v>92</v>
      </c>
      <c r="C46" s="187">
        <v>590105</v>
      </c>
      <c r="D46" s="188">
        <f>SUM(D48,D50)</f>
        <v>8100</v>
      </c>
      <c r="E46" s="189">
        <f>SUM(C46:D46)</f>
        <v>598205</v>
      </c>
    </row>
    <row r="47" spans="1:5" ht="15">
      <c r="A47" s="190" t="s">
        <v>78</v>
      </c>
      <c r="B47" s="226" t="s">
        <v>86</v>
      </c>
      <c r="C47" s="172"/>
      <c r="D47" s="173"/>
      <c r="E47" s="174"/>
    </row>
    <row r="48" spans="1:5" ht="15">
      <c r="A48" s="175"/>
      <c r="B48" s="225" t="s">
        <v>87</v>
      </c>
      <c r="C48" s="177">
        <v>154145</v>
      </c>
      <c r="D48" s="178">
        <v>1705</v>
      </c>
      <c r="E48" s="179">
        <f>SUM(C48:D48)</f>
        <v>155850</v>
      </c>
    </row>
    <row r="49" spans="1:5" ht="15">
      <c r="A49" s="175" t="s">
        <v>75</v>
      </c>
      <c r="B49" s="225" t="s">
        <v>89</v>
      </c>
      <c r="C49" s="177"/>
      <c r="D49" s="178"/>
      <c r="E49" s="179"/>
    </row>
    <row r="50" spans="1:5" ht="15">
      <c r="A50" s="212"/>
      <c r="B50" s="225" t="s">
        <v>87</v>
      </c>
      <c r="C50" s="177">
        <v>103312</v>
      </c>
      <c r="D50" s="178">
        <v>6395</v>
      </c>
      <c r="E50" s="179">
        <f>SUM(C50:D50)</f>
        <v>109707</v>
      </c>
    </row>
    <row r="51" spans="1:5" ht="15.75" thickBot="1">
      <c r="A51" s="180"/>
      <c r="B51" s="218"/>
      <c r="C51" s="182"/>
      <c r="D51" s="183"/>
      <c r="E51" s="184"/>
    </row>
    <row r="52" spans="1:5" ht="15.75" thickBot="1">
      <c r="A52" s="208" t="s">
        <v>93</v>
      </c>
      <c r="B52" s="219" t="s">
        <v>94</v>
      </c>
      <c r="C52" s="187">
        <v>336364</v>
      </c>
      <c r="D52" s="188">
        <f>SUM(D53,D54)</f>
        <v>21483</v>
      </c>
      <c r="E52" s="189">
        <f>SUM(C52:D52)</f>
        <v>357847</v>
      </c>
    </row>
    <row r="53" spans="1:5" ht="15">
      <c r="A53" s="190" t="s">
        <v>78</v>
      </c>
      <c r="B53" s="226" t="s">
        <v>30</v>
      </c>
      <c r="C53" s="172">
        <v>262178</v>
      </c>
      <c r="D53" s="173">
        <v>8548</v>
      </c>
      <c r="E53" s="174">
        <f>SUM(C53:D53)</f>
        <v>270726</v>
      </c>
    </row>
    <row r="54" spans="1:5" ht="15">
      <c r="A54" s="175" t="s">
        <v>75</v>
      </c>
      <c r="B54" s="225" t="s">
        <v>31</v>
      </c>
      <c r="C54" s="177">
        <v>74186</v>
      </c>
      <c r="D54" s="178">
        <v>12935</v>
      </c>
      <c r="E54" s="179">
        <f>SUM(C54:D54)</f>
        <v>87121</v>
      </c>
    </row>
    <row r="55" spans="1:5" ht="15.75" thickBot="1">
      <c r="A55" s="180"/>
      <c r="B55" s="218"/>
      <c r="C55" s="182"/>
      <c r="D55" s="183"/>
      <c r="E55" s="184"/>
    </row>
    <row r="56" spans="1:5" ht="15.75" thickBot="1">
      <c r="A56" s="213"/>
      <c r="B56" s="214" t="s">
        <v>95</v>
      </c>
      <c r="C56" s="215">
        <v>13223220</v>
      </c>
      <c r="D56" s="126">
        <f>SUM(D4,D27)</f>
        <v>191061</v>
      </c>
      <c r="E56" s="170">
        <f>SUM(C56:D56)</f>
        <v>13414281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6.8515625" style="231" customWidth="1"/>
    <col min="2" max="2" width="48.421875" style="231" customWidth="1"/>
    <col min="3" max="3" width="10.57421875" style="231" customWidth="1"/>
    <col min="4" max="4" width="9.140625" style="231" customWidth="1"/>
    <col min="5" max="5" width="10.8515625" style="231" customWidth="1"/>
    <col min="6" max="16384" width="9.140625" style="231" customWidth="1"/>
  </cols>
  <sheetData>
    <row r="1" spans="1:5" ht="15">
      <c r="A1" s="229"/>
      <c r="B1" s="230" t="s">
        <v>96</v>
      </c>
      <c r="C1" s="229"/>
      <c r="D1" s="229"/>
      <c r="E1" s="229"/>
    </row>
    <row r="2" spans="1:5" ht="15">
      <c r="A2" s="229"/>
      <c r="B2" s="229"/>
      <c r="C2" s="229"/>
      <c r="D2" s="229"/>
      <c r="E2" s="229"/>
    </row>
    <row r="3" spans="1:5" ht="15">
      <c r="A3" s="229"/>
      <c r="B3" s="229"/>
      <c r="C3" s="229"/>
      <c r="D3" s="229"/>
      <c r="E3" s="229"/>
    </row>
    <row r="4" spans="1:5" ht="15.75" thickBot="1">
      <c r="A4" s="232" t="s">
        <v>97</v>
      </c>
      <c r="B4" s="233"/>
      <c r="C4" s="234"/>
      <c r="D4" s="229"/>
      <c r="E4" s="229"/>
    </row>
    <row r="5" spans="1:5" ht="38.25">
      <c r="A5" s="235"/>
      <c r="B5" s="236"/>
      <c r="C5" s="237" t="s">
        <v>51</v>
      </c>
      <c r="D5" s="238" t="s">
        <v>6</v>
      </c>
      <c r="E5" s="239" t="s">
        <v>7</v>
      </c>
    </row>
    <row r="6" spans="1:5" ht="15.75" thickBot="1">
      <c r="A6" s="240"/>
      <c r="B6" s="241"/>
      <c r="C6" s="242"/>
      <c r="D6" s="243"/>
      <c r="E6" s="244"/>
    </row>
    <row r="7" spans="1:5" ht="15.75" thickBot="1">
      <c r="A7" s="245">
        <v>381</v>
      </c>
      <c r="B7" s="246" t="s">
        <v>35</v>
      </c>
      <c r="C7" s="247">
        <v>16000</v>
      </c>
      <c r="D7" s="248">
        <v>0</v>
      </c>
      <c r="E7" s="249">
        <f>SUM(C7:D7)</f>
        <v>16000</v>
      </c>
    </row>
    <row r="8" spans="1:5" ht="15">
      <c r="A8" s="250">
        <v>15</v>
      </c>
      <c r="B8" s="251" t="s">
        <v>98</v>
      </c>
      <c r="C8" s="252">
        <v>-2222661</v>
      </c>
      <c r="D8" s="253">
        <f>SUM(D9,D11,D13,D15)</f>
        <v>200693</v>
      </c>
      <c r="E8" s="254">
        <f>SUM(C8:D8)</f>
        <v>-2021968</v>
      </c>
    </row>
    <row r="9" spans="1:5" ht="15">
      <c r="A9" s="255" t="s">
        <v>99</v>
      </c>
      <c r="B9" s="256" t="s">
        <v>100</v>
      </c>
      <c r="C9" s="257">
        <v>-146533</v>
      </c>
      <c r="D9" s="258">
        <v>140353</v>
      </c>
      <c r="E9" s="259">
        <f>SUM(C9:D9)</f>
        <v>-6180</v>
      </c>
    </row>
    <row r="10" spans="1:5" ht="15">
      <c r="A10" s="260"/>
      <c r="B10" s="261"/>
      <c r="C10" s="257"/>
      <c r="D10" s="262"/>
      <c r="E10" s="259"/>
    </row>
    <row r="11" spans="1:5" ht="15">
      <c r="A11" s="255" t="s">
        <v>101</v>
      </c>
      <c r="B11" s="256" t="s">
        <v>102</v>
      </c>
      <c r="C11" s="257">
        <v>-80000</v>
      </c>
      <c r="D11" s="262">
        <v>80000</v>
      </c>
      <c r="E11" s="259">
        <f>SUM(C11:D11)</f>
        <v>0</v>
      </c>
    </row>
    <row r="12" spans="1:5" ht="15">
      <c r="A12" s="260"/>
      <c r="B12" s="263"/>
      <c r="C12" s="257"/>
      <c r="D12" s="262"/>
      <c r="E12" s="259"/>
    </row>
    <row r="13" spans="1:5" ht="26.25">
      <c r="A13" s="255" t="s">
        <v>103</v>
      </c>
      <c r="B13" s="264" t="s">
        <v>110</v>
      </c>
      <c r="C13" s="257">
        <v>0</v>
      </c>
      <c r="D13" s="262">
        <v>-10300</v>
      </c>
      <c r="E13" s="259">
        <f>SUM(C13:D13)</f>
        <v>-10300</v>
      </c>
    </row>
    <row r="14" spans="1:5" ht="15">
      <c r="A14" s="255"/>
      <c r="B14" s="261"/>
      <c r="C14" s="257"/>
      <c r="D14" s="262"/>
      <c r="E14" s="259"/>
    </row>
    <row r="15" spans="1:5" ht="15">
      <c r="A15" s="255" t="s">
        <v>104</v>
      </c>
      <c r="B15" s="261" t="s">
        <v>111</v>
      </c>
      <c r="C15" s="257">
        <v>0</v>
      </c>
      <c r="D15" s="262">
        <v>-9360</v>
      </c>
      <c r="E15" s="259">
        <f>SUM(C15:D15)</f>
        <v>-9360</v>
      </c>
    </row>
    <row r="16" spans="1:5" ht="15.75" thickBot="1">
      <c r="A16" s="265"/>
      <c r="B16" s="266"/>
      <c r="C16" s="267"/>
      <c r="D16" s="268"/>
      <c r="E16" s="269"/>
    </row>
    <row r="17" spans="1:5" ht="15.75" thickBot="1">
      <c r="A17" s="270">
        <v>3502</v>
      </c>
      <c r="B17" s="271" t="s">
        <v>105</v>
      </c>
      <c r="C17" s="272">
        <v>1244374</v>
      </c>
      <c r="D17" s="248">
        <f>D18</f>
        <v>-60000</v>
      </c>
      <c r="E17" s="249">
        <f>SUM(C17:D17)</f>
        <v>1184374</v>
      </c>
    </row>
    <row r="18" spans="1:5" ht="15.75" thickBot="1">
      <c r="A18" s="255" t="s">
        <v>106</v>
      </c>
      <c r="B18" s="273" t="s">
        <v>107</v>
      </c>
      <c r="C18" s="274">
        <v>60000</v>
      </c>
      <c r="D18" s="243">
        <v>-60000</v>
      </c>
      <c r="E18" s="244">
        <f>SUM(C18:D18)</f>
        <v>0</v>
      </c>
    </row>
    <row r="19" spans="1:5" ht="15.75" thickBot="1">
      <c r="A19" s="275">
        <v>655</v>
      </c>
      <c r="B19" s="276" t="s">
        <v>38</v>
      </c>
      <c r="C19" s="277">
        <v>2000</v>
      </c>
      <c r="D19" s="248">
        <v>0</v>
      </c>
      <c r="E19" s="249">
        <f>SUM(C19:D19)</f>
        <v>2000</v>
      </c>
    </row>
    <row r="20" spans="1:5" ht="15.75" thickBot="1">
      <c r="A20" s="278">
        <v>650</v>
      </c>
      <c r="B20" s="279" t="s">
        <v>39</v>
      </c>
      <c r="C20" s="280">
        <v>-55066</v>
      </c>
      <c r="D20" s="281">
        <v>0</v>
      </c>
      <c r="E20" s="282">
        <f>SUM(C20:D20)</f>
        <v>-55066</v>
      </c>
    </row>
    <row r="21" spans="1:5" ht="15.75" thickBot="1">
      <c r="A21" s="283"/>
      <c r="B21" s="284"/>
      <c r="C21" s="285"/>
      <c r="D21" s="286"/>
      <c r="E21" s="287"/>
    </row>
    <row r="22" spans="1:5" ht="15.75" thickBot="1">
      <c r="A22" s="288"/>
      <c r="B22" s="289" t="s">
        <v>108</v>
      </c>
      <c r="C22" s="277">
        <v>-1015353</v>
      </c>
      <c r="D22" s="248">
        <f>SUM(D7,D8,D17,D19,D20)</f>
        <v>140693</v>
      </c>
      <c r="E22" s="249">
        <f>SUM(C22:D22)</f>
        <v>-874660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 Ivanova</dc:creator>
  <cp:keywords/>
  <dc:description/>
  <cp:lastModifiedBy>Morozova Tiia</cp:lastModifiedBy>
  <cp:lastPrinted>2017-09-14T11:16:47Z</cp:lastPrinted>
  <dcterms:created xsi:type="dcterms:W3CDTF">2017-09-13T13:24:03Z</dcterms:created>
  <dcterms:modified xsi:type="dcterms:W3CDTF">2017-09-14T11:17:39Z</dcterms:modified>
  <cp:category/>
  <cp:version/>
  <cp:contentType/>
  <cp:contentStatus/>
</cp:coreProperties>
</file>