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5480" windowHeight="8190" activeTab="3"/>
  </bookViews>
  <sheets>
    <sheet name="Lisaeelarve Lisa 1" sheetId="1" r:id="rId1"/>
    <sheet name="Põhitegevuse tulud. Lisa 2" sheetId="2" r:id="rId2"/>
    <sheet name="PÕhitegevuse kulud. Lisa 3" sheetId="3" r:id="rId3"/>
    <sheet name="Investeerimistegevus. Lisa 4" sheetId="4" r:id="rId4"/>
  </sheets>
  <definedNames/>
  <calcPr fullCalcOnLoad="1"/>
</workbook>
</file>

<file path=xl/comments3.xml><?xml version="1.0" encoding="utf-8"?>
<comments xmlns="http://schemas.openxmlformats.org/spreadsheetml/2006/main">
  <authors>
    <author>Ivanova tatjana</author>
  </authors>
  <commentList>
    <comment ref="D69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+2016-omatulud
- 6959- investeeringud</t>
        </r>
      </text>
    </comment>
  </commentList>
</comments>
</file>

<file path=xl/sharedStrings.xml><?xml version="1.0" encoding="utf-8"?>
<sst xmlns="http://schemas.openxmlformats.org/spreadsheetml/2006/main" count="232" uniqueCount="149">
  <si>
    <t>Lisa 1</t>
  </si>
  <si>
    <t>Sillamäe Linnavolikogu</t>
  </si>
  <si>
    <t>19.novembri 2013.a</t>
  </si>
  <si>
    <t>SILLAMÄE  LINNA  2013.AASTA  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</si>
  <si>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</si>
  <si>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</si>
  <si>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</si>
  <si>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</si>
  <si>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</si>
  <si>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</si>
  <si>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</si>
  <si>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</si>
  <si>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</si>
  <si>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</si>
  <si>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</si>
  <si>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</si>
  <si>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</si>
  <si>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</si>
  <si>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</si>
  <si>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</si>
  <si>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</si>
  <si>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</si>
  <si>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</si>
  <si>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</si>
  <si>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</si>
  <si>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</si>
  <si>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</si>
  <si>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</si>
  <si>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</si>
  <si>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</si>
  <si>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</si>
  <si>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</si>
  <si>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</si>
  <si>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</si>
  <si>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</si>
  <si>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</si>
  <si>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</si>
  <si>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</si>
  <si>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</si>
  <si>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</si>
  <si>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</si>
  <si>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</si>
  <si>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</si>
  <si>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 xml:space="preserve">Laen projekti "Veevarustus- ja kanalisatsioonisüsteemide </t>
  </si>
  <si>
    <t>renoveerimiseks" II etapi realiseerimiseks</t>
  </si>
  <si>
    <t>Laen investeerimiskava realiseerimiseks</t>
  </si>
  <si>
    <t>Kohustuste tasumine (-)</t>
  </si>
  <si>
    <t>LIKVIIDSETE VARADE MUUTUS (+ suurenemine, - vähenemine)</t>
  </si>
  <si>
    <t>Lisa 2</t>
  </si>
  <si>
    <t>PÕHITEGEVUSE TULUD</t>
  </si>
  <si>
    <t>Tulu nimetus</t>
  </si>
  <si>
    <t>Eelarve (kassa -põhine)</t>
  </si>
  <si>
    <t>3220</t>
  </si>
  <si>
    <t>Laekumised omavalitsusasutustelt</t>
  </si>
  <si>
    <t>Laekumised haridusasutuste majandustegevusest (l/a toitlustamine)</t>
  </si>
  <si>
    <t xml:space="preserve">Laekumised haridusasutuste majandustegevusest </t>
  </si>
  <si>
    <t>3221</t>
  </si>
  <si>
    <t>Laekumised kultuuri- ja kunstiasutuste majandustegevusest</t>
  </si>
  <si>
    <t>3224</t>
  </si>
  <si>
    <t xml:space="preserve">Laekumised sotsiaalabiasutuste majandustegevusest </t>
  </si>
  <si>
    <t>3233</t>
  </si>
  <si>
    <t xml:space="preserve">Üüri- ja renditulud </t>
  </si>
  <si>
    <t>3238</t>
  </si>
  <si>
    <t>Toimetuse "Sillamäeski Vestnik" tulud</t>
  </si>
  <si>
    <t>Muud saadud toetused tegevuskuludeks</t>
  </si>
  <si>
    <t>3500</t>
  </si>
  <si>
    <t>Linna bussiliinide dotatsioon</t>
  </si>
  <si>
    <t>Sihtotstarbelised toetused</t>
  </si>
  <si>
    <t>Segalaadilised tulud</t>
  </si>
  <si>
    <t>PÕHITEGEVUSE  TULUD  KOKKU</t>
  </si>
  <si>
    <t xml:space="preserve">                                                                                                         Lisa 3             </t>
  </si>
  <si>
    <t>Lisa 3</t>
  </si>
  <si>
    <t xml:space="preserve">                                                                                                         Sillamäe Linnavolikogu</t>
  </si>
  <si>
    <t>Sillamäe linnavolikogu</t>
  </si>
  <si>
    <t xml:space="preserve">                                                                                                         </t>
  </si>
  <si>
    <t>19. novembri 2013.a</t>
  </si>
  <si>
    <t>PÕHITEGEVUSE KULUD</t>
  </si>
  <si>
    <t>Kulu nimetus</t>
  </si>
  <si>
    <t>01</t>
  </si>
  <si>
    <t>Üldised valitsussektori teenused</t>
  </si>
  <si>
    <t>01112</t>
  </si>
  <si>
    <t>Linnavalitsus</t>
  </si>
  <si>
    <t xml:space="preserve">Personalikulud                     </t>
  </si>
  <si>
    <t>45</t>
  </si>
  <si>
    <t>Eraldised</t>
  </si>
  <si>
    <t>01600</t>
  </si>
  <si>
    <t>Omavalitsuste liikmemaksud ja ühistegevuse kulud</t>
  </si>
  <si>
    <t>452</t>
  </si>
  <si>
    <t>04</t>
  </si>
  <si>
    <t>Majandus</t>
  </si>
  <si>
    <t>04512</t>
  </si>
  <si>
    <t>Reisijate veo toetus</t>
  </si>
  <si>
    <t>06</t>
  </si>
  <si>
    <t>Elamu- ja kommunaalmajandus</t>
  </si>
  <si>
    <t>06400</t>
  </si>
  <si>
    <t>Tänavavalgustus</t>
  </si>
  <si>
    <t>55</t>
  </si>
  <si>
    <t>08</t>
  </si>
  <si>
    <t>Vaba aeg ja kultuur</t>
  </si>
  <si>
    <t>08102</t>
  </si>
  <si>
    <t>Spordikompleks Kalev</t>
  </si>
  <si>
    <t>08106</t>
  </si>
  <si>
    <t>Sillamäe Huvi- ja Noortekeskus Ulei</t>
  </si>
  <si>
    <t>08201</t>
  </si>
  <si>
    <t>Linna Keskraamatukogu</t>
  </si>
  <si>
    <t>08202</t>
  </si>
  <si>
    <t>Kultuurikeskus</t>
  </si>
  <si>
    <t>08300</t>
  </si>
  <si>
    <t>Toimetus Sillamäeski Vestnik</t>
  </si>
  <si>
    <t>50</t>
  </si>
  <si>
    <t>09</t>
  </si>
  <si>
    <t>Haridus</t>
  </si>
  <si>
    <t>09110</t>
  </si>
  <si>
    <t>Lasteaed Pääsupesa</t>
  </si>
  <si>
    <t>Lasteaed Rukkilill</t>
  </si>
  <si>
    <t>Lasteaed Helepunased Purjed</t>
  </si>
  <si>
    <t>Lasteaed Jaaniussike</t>
  </si>
  <si>
    <t xml:space="preserve">Teistes KOV õppijate kulud                 </t>
  </si>
  <si>
    <t xml:space="preserve">Majandamiskulud </t>
  </si>
  <si>
    <t>09212</t>
  </si>
  <si>
    <t>Eesti Põhikool</t>
  </si>
  <si>
    <t xml:space="preserve">Personalikulud </t>
  </si>
  <si>
    <t xml:space="preserve">             riigieelarvest</t>
  </si>
  <si>
    <t xml:space="preserve">             linnaeelarvest</t>
  </si>
  <si>
    <t>Vanalinna Kool</t>
  </si>
  <si>
    <t>Kannuka Kool</t>
  </si>
  <si>
    <t>09220</t>
  </si>
  <si>
    <t>Sillamäe Gümnaasium</t>
  </si>
  <si>
    <t>Põhikoolide reserv</t>
  </si>
  <si>
    <t>Teistes KOV õppijate kulud</t>
  </si>
  <si>
    <t>10</t>
  </si>
  <si>
    <t>Sotsiaalne kaitse</t>
  </si>
  <si>
    <t>10200</t>
  </si>
  <si>
    <t>Hoolekandeasutus Sügis</t>
  </si>
  <si>
    <t>PÕHITEGEVUSE  KULUD  KOKKU</t>
  </si>
  <si>
    <t>Lisa 4</t>
  </si>
  <si>
    <t>INVESTEERIMISTEGEVUS</t>
  </si>
  <si>
    <t>Põhivara soetus (-) sh</t>
  </si>
  <si>
    <t>1.</t>
  </si>
  <si>
    <t>Sillamäe Prügila sulgemine</t>
  </si>
  <si>
    <t>37.</t>
  </si>
  <si>
    <t>Kesk tänaval asuva kahe ülekäiguraja valgustamine</t>
  </si>
  <si>
    <t xml:space="preserve">38. </t>
  </si>
  <si>
    <t>Smart-tahvli soetamine  Vanalinna Koolole</t>
  </si>
  <si>
    <t>39.</t>
  </si>
  <si>
    <t>Põhivara soetuseks saadav sihtfinantseerimine(+) sh</t>
  </si>
  <si>
    <t>INVESTEERIMISTEGEVUS  KOKKU</t>
  </si>
  <si>
    <t>Maneeži elektrivalgustuse  vahetamine SK "Kalev"</t>
  </si>
  <si>
    <t>määrusele nr 3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</si>
</sst>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i/>
      <sz val="11"/>
      <color indexed="8"/>
      <name val="Arial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 Baltic"/>
      <family val="0"/>
    </font>
    <font>
      <b/>
      <i/>
      <sz val="11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21" applyFont="1" applyFill="1" applyBorder="1" applyProtection="1">
      <alignment/>
      <protection locked="0"/>
    </xf>
    <xf numFmtId="3" fontId="4" fillId="0" borderId="0" xfId="21" applyNumberFormat="1" applyFont="1" applyFill="1" applyBorder="1" applyAlignment="1" applyProtection="1">
      <alignment horizontal="left"/>
      <protection locked="0"/>
    </xf>
    <xf numFmtId="0" fontId="5" fillId="0" borderId="1" xfId="26" applyFont="1" applyBorder="1" applyAlignment="1">
      <alignment horizontal="center" vertical="center"/>
      <protection/>
    </xf>
    <xf numFmtId="3" fontId="6" fillId="0" borderId="2" xfId="2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2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>
      <alignment horizontal="center" vertical="center" wrapText="1"/>
    </xf>
    <xf numFmtId="0" fontId="4" fillId="2" borderId="4" xfId="21" applyFont="1" applyFill="1" applyBorder="1">
      <alignment/>
      <protection/>
    </xf>
    <xf numFmtId="0" fontId="4" fillId="2" borderId="5" xfId="21" applyFont="1" applyFill="1" applyBorder="1">
      <alignment/>
      <protection/>
    </xf>
    <xf numFmtId="0" fontId="4" fillId="2" borderId="6" xfId="21" applyFont="1" applyFill="1" applyBorder="1">
      <alignment/>
      <protection/>
    </xf>
    <xf numFmtId="3" fontId="7" fillId="2" borderId="7" xfId="21" applyNumberFormat="1" applyFont="1" applyFill="1" applyBorder="1" applyAlignment="1" applyProtection="1">
      <alignment horizontal="right"/>
      <protection/>
    </xf>
    <xf numFmtId="3" fontId="7" fillId="2" borderId="8" xfId="21" applyNumberFormat="1" applyFont="1" applyFill="1" applyBorder="1" applyAlignment="1" applyProtection="1">
      <alignment horizontal="right"/>
      <protection/>
    </xf>
    <xf numFmtId="3" fontId="8" fillId="2" borderId="7" xfId="0" applyNumberFormat="1" applyFont="1" applyFill="1" applyBorder="1" applyAlignment="1">
      <alignment horizontal="right"/>
    </xf>
    <xf numFmtId="0" fontId="9" fillId="0" borderId="4" xfId="26" applyFont="1" applyBorder="1">
      <alignment/>
      <protection/>
    </xf>
    <xf numFmtId="0" fontId="9" fillId="0" borderId="5" xfId="19" applyFont="1" applyFill="1" applyBorder="1">
      <alignment/>
      <protection/>
    </xf>
    <xf numFmtId="0" fontId="9" fillId="0" borderId="6" xfId="21" applyFont="1" applyFill="1" applyBorder="1">
      <alignment/>
      <protection/>
    </xf>
    <xf numFmtId="3" fontId="6" fillId="0" borderId="7" xfId="21" applyNumberFormat="1" applyFont="1" applyFill="1" applyBorder="1" applyAlignment="1" applyProtection="1">
      <alignment horizontal="right"/>
      <protection/>
    </xf>
    <xf numFmtId="3" fontId="10" fillId="0" borderId="8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1" fillId="0" borderId="9" xfId="26" applyFont="1" applyBorder="1">
      <alignment/>
      <protection/>
    </xf>
    <xf numFmtId="0" fontId="1" fillId="0" borderId="10" xfId="21" applyFont="1" applyFill="1" applyBorder="1">
      <alignment/>
      <protection/>
    </xf>
    <xf numFmtId="0" fontId="1" fillId="0" borderId="11" xfId="21" applyFont="1" applyFill="1" applyBorder="1">
      <alignment/>
      <protection/>
    </xf>
    <xf numFmtId="3" fontId="11" fillId="0" borderId="12" xfId="21" applyNumberFormat="1" applyFont="1" applyFill="1" applyBorder="1" applyAlignment="1" applyProtection="1">
      <alignment horizontal="right"/>
      <protection locked="0"/>
    </xf>
    <xf numFmtId="3" fontId="12" fillId="0" borderId="13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1" fillId="0" borderId="14" xfId="26" applyFont="1" applyBorder="1">
      <alignment/>
      <protection/>
    </xf>
    <xf numFmtId="0" fontId="1" fillId="0" borderId="15" xfId="21" applyFont="1" applyFill="1" applyBorder="1">
      <alignment/>
      <protection/>
    </xf>
    <xf numFmtId="0" fontId="1" fillId="0" borderId="16" xfId="21" applyFont="1" applyFill="1" applyBorder="1">
      <alignment/>
      <protection/>
    </xf>
    <xf numFmtId="3" fontId="11" fillId="0" borderId="17" xfId="21" applyNumberFormat="1" applyFont="1" applyFill="1" applyBorder="1" applyAlignment="1" applyProtection="1">
      <alignment horizontal="right"/>
      <protection locked="0"/>
    </xf>
    <xf numFmtId="3" fontId="12" fillId="0" borderId="18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0" fontId="9" fillId="0" borderId="5" xfId="21" applyFont="1" applyFill="1" applyBorder="1">
      <alignment/>
      <protection/>
    </xf>
    <xf numFmtId="3" fontId="10" fillId="0" borderId="8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6" fillId="0" borderId="8" xfId="21" applyNumberFormat="1" applyFont="1" applyFill="1" applyBorder="1" applyAlignment="1" applyProtection="1">
      <alignment horizontal="right"/>
      <protection/>
    </xf>
    <xf numFmtId="3" fontId="11" fillId="0" borderId="12" xfId="21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Border="1" applyAlignment="1">
      <alignment horizontal="right"/>
    </xf>
    <xf numFmtId="0" fontId="1" fillId="0" borderId="16" xfId="19" applyFont="1" applyFill="1" applyBorder="1">
      <alignment/>
      <protection/>
    </xf>
    <xf numFmtId="3" fontId="12" fillId="0" borderId="17" xfId="0" applyNumberFormat="1" applyFont="1" applyBorder="1" applyAlignment="1">
      <alignment horizontal="right"/>
    </xf>
    <xf numFmtId="3" fontId="11" fillId="0" borderId="17" xfId="21" applyNumberFormat="1" applyFont="1" applyFill="1" applyBorder="1" applyAlignment="1" applyProtection="1">
      <alignment horizontal="right"/>
      <protection/>
    </xf>
    <xf numFmtId="0" fontId="1" fillId="0" borderId="19" xfId="26" applyFont="1" applyBorder="1">
      <alignment/>
      <protection/>
    </xf>
    <xf numFmtId="0" fontId="1" fillId="0" borderId="20" xfId="21" applyFont="1" applyFill="1" applyBorder="1">
      <alignment/>
      <protection/>
    </xf>
    <xf numFmtId="0" fontId="1" fillId="0" borderId="21" xfId="19" applyFont="1" applyFill="1" applyBorder="1">
      <alignment/>
      <protection/>
    </xf>
    <xf numFmtId="3" fontId="11" fillId="0" borderId="22" xfId="21" applyNumberFormat="1" applyFont="1" applyFill="1" applyBorder="1" applyAlignment="1" applyProtection="1">
      <alignment horizontal="right"/>
      <protection/>
    </xf>
    <xf numFmtId="3" fontId="12" fillId="0" borderId="22" xfId="0" applyNumberFormat="1" applyFont="1" applyBorder="1" applyAlignment="1">
      <alignment horizontal="right"/>
    </xf>
    <xf numFmtId="0" fontId="2" fillId="0" borderId="15" xfId="21" applyFont="1" applyFill="1" applyBorder="1">
      <alignment/>
      <protection/>
    </xf>
    <xf numFmtId="3" fontId="13" fillId="0" borderId="7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0" fontId="14" fillId="0" borderId="16" xfId="21" applyFont="1" applyFill="1" applyBorder="1">
      <alignment/>
      <protection/>
    </xf>
    <xf numFmtId="3" fontId="12" fillId="0" borderId="18" xfId="0" applyNumberFormat="1" applyFont="1" applyBorder="1" applyAlignment="1">
      <alignment horizontal="right"/>
    </xf>
    <xf numFmtId="0" fontId="1" fillId="0" borderId="16" xfId="21" applyFont="1" applyFill="1" applyBorder="1" applyAlignment="1">
      <alignment/>
      <protection/>
    </xf>
    <xf numFmtId="3" fontId="12" fillId="0" borderId="18" xfId="0" applyNumberFormat="1" applyFont="1" applyFill="1" applyBorder="1" applyAlignment="1">
      <alignment horizontal="right"/>
    </xf>
    <xf numFmtId="0" fontId="14" fillId="0" borderId="15" xfId="21" applyFont="1" applyFill="1" applyBorder="1">
      <alignment/>
      <protection/>
    </xf>
    <xf numFmtId="0" fontId="14" fillId="0" borderId="20" xfId="21" applyFont="1" applyFill="1" applyBorder="1">
      <alignment/>
      <protection/>
    </xf>
    <xf numFmtId="0" fontId="14" fillId="0" borderId="21" xfId="21" applyFont="1" applyFill="1" applyBorder="1">
      <alignment/>
      <protection/>
    </xf>
    <xf numFmtId="3" fontId="11" fillId="0" borderId="22" xfId="21" applyNumberFormat="1" applyFont="1" applyFill="1" applyBorder="1" applyAlignment="1" applyProtection="1">
      <alignment horizontal="right"/>
      <protection locked="0"/>
    </xf>
    <xf numFmtId="0" fontId="2" fillId="0" borderId="20" xfId="21" applyFont="1" applyFill="1" applyBorder="1">
      <alignment/>
      <protection/>
    </xf>
    <xf numFmtId="0" fontId="1" fillId="0" borderId="21" xfId="21" applyFont="1" applyFill="1" applyBorder="1">
      <alignment/>
      <protection/>
    </xf>
    <xf numFmtId="3" fontId="12" fillId="0" borderId="23" xfId="0" applyNumberFormat="1" applyFont="1" applyBorder="1" applyAlignment="1">
      <alignment horizontal="right"/>
    </xf>
    <xf numFmtId="0" fontId="4" fillId="2" borderId="4" xfId="19" applyFont="1" applyFill="1" applyBorder="1" applyAlignment="1">
      <alignment horizontal="left"/>
      <protection/>
    </xf>
    <xf numFmtId="0" fontId="4" fillId="2" borderId="5" xfId="19" applyFont="1" applyFill="1" applyBorder="1" applyAlignment="1">
      <alignment horizontal="left"/>
      <protection/>
    </xf>
    <xf numFmtId="0" fontId="4" fillId="2" borderId="6" xfId="19" applyFont="1" applyFill="1" applyBorder="1">
      <alignment/>
      <protection/>
    </xf>
    <xf numFmtId="3" fontId="7" fillId="2" borderId="7" xfId="19" applyNumberFormat="1" applyFont="1" applyFill="1" applyBorder="1" applyAlignment="1">
      <alignment horizontal="right"/>
      <protection/>
    </xf>
    <xf numFmtId="3" fontId="7" fillId="2" borderId="8" xfId="19" applyNumberFormat="1" applyFont="1" applyFill="1" applyBorder="1" applyAlignment="1">
      <alignment horizontal="right"/>
      <protection/>
    </xf>
    <xf numFmtId="0" fontId="1" fillId="0" borderId="9" xfId="0" applyFont="1" applyBorder="1" applyAlignment="1">
      <alignment/>
    </xf>
    <xf numFmtId="0" fontId="4" fillId="2" borderId="28" xfId="19" applyFont="1" applyFill="1" applyBorder="1" applyAlignment="1">
      <alignment horizontal="left"/>
      <protection/>
    </xf>
    <xf numFmtId="0" fontId="1" fillId="0" borderId="15" xfId="19" applyFont="1" applyFill="1" applyBorder="1" applyAlignment="1">
      <alignment horizontal="left"/>
      <protection/>
    </xf>
    <xf numFmtId="3" fontId="0" fillId="0" borderId="17" xfId="19" applyNumberFormat="1" applyFont="1" applyBorder="1" applyAlignment="1">
      <alignment horizontal="right"/>
      <protection/>
    </xf>
    <xf numFmtId="0" fontId="1" fillId="0" borderId="15" xfId="21" applyFont="1" applyFill="1" applyBorder="1" applyAlignment="1">
      <alignment/>
      <protection/>
    </xf>
    <xf numFmtId="0" fontId="4" fillId="3" borderId="24" xfId="21" applyFont="1" applyFill="1" applyBorder="1">
      <alignment/>
      <protection/>
    </xf>
    <xf numFmtId="0" fontId="4" fillId="3" borderId="25" xfId="21" applyFont="1" applyFill="1" applyBorder="1">
      <alignment/>
      <protection/>
    </xf>
    <xf numFmtId="0" fontId="4" fillId="3" borderId="26" xfId="21" applyFont="1" applyFill="1" applyBorder="1">
      <alignment/>
      <protection/>
    </xf>
    <xf numFmtId="3" fontId="7" fillId="3" borderId="27" xfId="19" applyNumberFormat="1" applyFont="1" applyFill="1" applyBorder="1" applyAlignment="1">
      <alignment horizontal="right"/>
      <protection/>
    </xf>
    <xf numFmtId="0" fontId="2" fillId="2" borderId="4" xfId="19" applyFont="1" applyFill="1" applyBorder="1">
      <alignment/>
      <protection/>
    </xf>
    <xf numFmtId="0" fontId="5" fillId="2" borderId="5" xfId="19" applyFont="1" applyFill="1" applyBorder="1">
      <alignment/>
      <protection/>
    </xf>
    <xf numFmtId="0" fontId="5" fillId="2" borderId="6" xfId="19" applyFont="1" applyFill="1" applyBorder="1">
      <alignment/>
      <protection/>
    </xf>
    <xf numFmtId="3" fontId="15" fillId="2" borderId="7" xfId="19" applyNumberFormat="1" applyFont="1" applyFill="1" applyBorder="1" applyAlignment="1">
      <alignment horizontal="right"/>
      <protection/>
    </xf>
    <xf numFmtId="3" fontId="15" fillId="2" borderId="8" xfId="19" applyNumberFormat="1" applyFont="1" applyFill="1" applyBorder="1" applyAlignment="1">
      <alignment horizontal="right"/>
      <protection/>
    </xf>
    <xf numFmtId="0" fontId="2" fillId="0" borderId="10" xfId="21" applyFont="1" applyFill="1" applyBorder="1">
      <alignment/>
      <protection/>
    </xf>
    <xf numFmtId="0" fontId="2" fillId="0" borderId="11" xfId="21" applyFont="1" applyFill="1" applyBorder="1">
      <alignment/>
      <protection/>
    </xf>
    <xf numFmtId="3" fontId="15" fillId="0" borderId="12" xfId="19" applyNumberFormat="1" applyFont="1" applyBorder="1" applyAlignment="1">
      <alignment horizontal="right"/>
      <protection/>
    </xf>
    <xf numFmtId="3" fontId="15" fillId="0" borderId="13" xfId="19" applyNumberFormat="1" applyFont="1" applyBorder="1" applyAlignment="1">
      <alignment horizontal="right"/>
      <protection/>
    </xf>
    <xf numFmtId="3" fontId="8" fillId="0" borderId="12" xfId="0" applyNumberFormat="1" applyFont="1" applyBorder="1" applyAlignment="1">
      <alignment horizontal="right"/>
    </xf>
    <xf numFmtId="3" fontId="0" fillId="0" borderId="12" xfId="19" applyNumberFormat="1" applyFont="1" applyBorder="1" applyAlignment="1">
      <alignment horizontal="right"/>
      <protection/>
    </xf>
    <xf numFmtId="3" fontId="15" fillId="0" borderId="17" xfId="19" applyNumberFormat="1" applyFont="1" applyBorder="1" applyAlignment="1">
      <alignment horizontal="right"/>
      <protection/>
    </xf>
    <xf numFmtId="3" fontId="8" fillId="0" borderId="18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0" fillId="0" borderId="22" xfId="19" applyNumberFormat="1" applyFont="1" applyBorder="1" applyAlignment="1">
      <alignment horizontal="right"/>
      <protection/>
    </xf>
    <xf numFmtId="0" fontId="2" fillId="2" borderId="4" xfId="21" applyFont="1" applyFill="1" applyBorder="1">
      <alignment/>
      <protection/>
    </xf>
    <xf numFmtId="0" fontId="2" fillId="2" borderId="5" xfId="21" applyFont="1" applyFill="1" applyBorder="1">
      <alignment/>
      <protection/>
    </xf>
    <xf numFmtId="0" fontId="2" fillId="2" borderId="6" xfId="21" applyFont="1" applyFill="1" applyBorder="1">
      <alignment/>
      <protection/>
    </xf>
    <xf numFmtId="0" fontId="1" fillId="0" borderId="0" xfId="0" applyFont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2" fillId="3" borderId="0" xfId="27" applyFont="1" applyFill="1" applyAlignment="1">
      <alignment horizontal="left" vertical="center"/>
      <protection/>
    </xf>
    <xf numFmtId="49" fontId="5" fillId="3" borderId="29" xfId="24" applyNumberFormat="1" applyFont="1" applyFill="1" applyBorder="1" applyAlignment="1">
      <alignment horizontal="center" vertical="center"/>
      <protection/>
    </xf>
    <xf numFmtId="0" fontId="5" fillId="3" borderId="29" xfId="24" applyFont="1" applyFill="1" applyBorder="1" applyAlignment="1">
      <alignment horizontal="center" vertical="center"/>
      <protection/>
    </xf>
    <xf numFmtId="3" fontId="6" fillId="0" borderId="3" xfId="2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>
      <alignment horizontal="center" vertical="center" wrapText="1"/>
    </xf>
    <xf numFmtId="0" fontId="4" fillId="2" borderId="7" xfId="19" applyFont="1" applyFill="1" applyBorder="1" applyAlignment="1">
      <alignment horizontal="left"/>
      <protection/>
    </xf>
    <xf numFmtId="0" fontId="4" fillId="2" borderId="8" xfId="19" applyFont="1" applyFill="1" applyBorder="1" applyAlignment="1">
      <alignment horizontal="left"/>
      <protection/>
    </xf>
    <xf numFmtId="3" fontId="15" fillId="2" borderId="4" xfId="0" applyNumberFormat="1" applyFont="1" applyFill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0" fontId="1" fillId="0" borderId="27" xfId="21" applyFont="1" applyFill="1" applyBorder="1" applyAlignment="1">
      <alignment horizontal="right"/>
      <protection/>
    </xf>
    <xf numFmtId="0" fontId="1" fillId="0" borderId="0" xfId="21" applyFont="1" applyFill="1" applyBorder="1">
      <alignment/>
      <protection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0" fontId="4" fillId="2" borderId="8" xfId="21" applyFont="1" applyFill="1" applyBorder="1" applyAlignment="1">
      <alignment horizontal="left"/>
      <protection/>
    </xf>
    <xf numFmtId="49" fontId="1" fillId="3" borderId="12" xfId="24" applyNumberFormat="1" applyFont="1" applyFill="1" applyBorder="1" applyAlignment="1">
      <alignment horizontal="right"/>
      <protection/>
    </xf>
    <xf numFmtId="0" fontId="1" fillId="3" borderId="13" xfId="24" applyFont="1" applyFill="1" applyBorder="1">
      <alignment/>
      <protection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49" fontId="1" fillId="3" borderId="14" xfId="24" applyNumberFormat="1" applyFont="1" applyFill="1" applyBorder="1" applyAlignment="1">
      <alignment horizontal="right"/>
      <protection/>
    </xf>
    <xf numFmtId="3" fontId="0" fillId="0" borderId="14" xfId="26" applyNumberFormat="1" applyFont="1" applyBorder="1" applyAlignment="1">
      <alignment horizontal="right"/>
      <protection/>
    </xf>
    <xf numFmtId="3" fontId="0" fillId="0" borderId="15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9" fontId="1" fillId="3" borderId="17" xfId="24" applyNumberFormat="1" applyFont="1" applyFill="1" applyBorder="1" applyAlignment="1">
      <alignment horizontal="right"/>
      <protection/>
    </xf>
    <xf numFmtId="0" fontId="1" fillId="3" borderId="18" xfId="24" applyFont="1" applyFill="1" applyBorder="1">
      <alignment/>
      <protection/>
    </xf>
    <xf numFmtId="3" fontId="0" fillId="0" borderId="14" xfId="0" applyNumberFormat="1" applyFont="1" applyBorder="1" applyAlignment="1">
      <alignment horizontal="right"/>
    </xf>
    <xf numFmtId="49" fontId="1" fillId="3" borderId="22" xfId="24" applyNumberFormat="1" applyFont="1" applyFill="1" applyBorder="1" applyAlignment="1">
      <alignment horizontal="right"/>
      <protection/>
    </xf>
    <xf numFmtId="0" fontId="1" fillId="3" borderId="23" xfId="24" applyFont="1" applyFill="1" applyBorder="1">
      <alignment/>
      <protection/>
    </xf>
    <xf numFmtId="3" fontId="0" fillId="0" borderId="36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0" fontId="4" fillId="2" borderId="7" xfId="19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left"/>
      <protection/>
    </xf>
    <xf numFmtId="0" fontId="2" fillId="0" borderId="8" xfId="19" applyFont="1" applyFill="1" applyBorder="1">
      <alignment/>
      <protection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 horizontal="right"/>
    </xf>
    <xf numFmtId="0" fontId="1" fillId="3" borderId="0" xfId="24" applyFont="1" applyFill="1" applyBorder="1">
      <alignment/>
      <protection/>
    </xf>
    <xf numFmtId="49" fontId="1" fillId="3" borderId="19" xfId="24" applyNumberFormat="1" applyFont="1" applyFill="1" applyBorder="1" applyAlignment="1">
      <alignment horizontal="right"/>
      <protection/>
    </xf>
    <xf numFmtId="0" fontId="1" fillId="3" borderId="21" xfId="24" applyFont="1" applyFill="1" applyBorder="1">
      <alignment/>
      <protection/>
    </xf>
    <xf numFmtId="3" fontId="15" fillId="2" borderId="39" xfId="0" applyNumberFormat="1" applyFont="1" applyFill="1" applyBorder="1" applyAlignment="1">
      <alignment horizontal="right"/>
    </xf>
    <xf numFmtId="3" fontId="15" fillId="2" borderId="40" xfId="0" applyNumberFormat="1" applyFont="1" applyFill="1" applyBorder="1" applyAlignment="1">
      <alignment horizontal="right"/>
    </xf>
    <xf numFmtId="3" fontId="15" fillId="2" borderId="41" xfId="0" applyNumberFormat="1" applyFont="1" applyFill="1" applyBorder="1" applyAlignment="1">
      <alignment horizontal="right"/>
    </xf>
    <xf numFmtId="0" fontId="1" fillId="0" borderId="42" xfId="21" applyFont="1" applyFill="1" applyBorder="1" applyAlignment="1">
      <alignment horizontal="right"/>
      <protection/>
    </xf>
    <xf numFmtId="0" fontId="2" fillId="2" borderId="43" xfId="27" applyFont="1" applyFill="1" applyBorder="1" applyAlignment="1">
      <alignment horizontal="left" vertical="center"/>
      <protection/>
    </xf>
    <xf numFmtId="0" fontId="1" fillId="2" borderId="43" xfId="26" applyFont="1" applyFill="1" applyBorder="1">
      <alignment/>
      <protection/>
    </xf>
    <xf numFmtId="3" fontId="15" fillId="0" borderId="5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right"/>
    </xf>
    <xf numFmtId="0" fontId="1" fillId="0" borderId="0" xfId="25" applyFont="1" applyAlignment="1">
      <alignment horizontal="right"/>
      <protection/>
    </xf>
    <xf numFmtId="2" fontId="1" fillId="3" borderId="0" xfId="24" applyNumberFormat="1" applyFont="1" applyFill="1" applyBorder="1" applyAlignment="1">
      <alignment horizontal="left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/>
    </xf>
    <xf numFmtId="0" fontId="2" fillId="3" borderId="0" xfId="27" applyFont="1" applyFill="1" applyAlignment="1">
      <alignment horizontal="center" vertical="center"/>
      <protection/>
    </xf>
    <xf numFmtId="49" fontId="5" fillId="3" borderId="1" xfId="24" applyNumberFormat="1" applyFont="1" applyFill="1" applyBorder="1" applyAlignment="1">
      <alignment horizontal="center" vertical="center"/>
      <protection/>
    </xf>
    <xf numFmtId="0" fontId="5" fillId="3" borderId="44" xfId="24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/>
    </xf>
    <xf numFmtId="49" fontId="4" fillId="2" borderId="2" xfId="24" applyNumberFormat="1" applyFont="1" applyFill="1" applyBorder="1" applyAlignment="1">
      <alignment horizontal="left"/>
      <protection/>
    </xf>
    <xf numFmtId="0" fontId="4" fillId="2" borderId="2" xfId="24" applyFont="1" applyFill="1" applyBorder="1" applyAlignment="1">
      <alignment horizontal="center"/>
      <protection/>
    </xf>
    <xf numFmtId="3" fontId="7" fillId="2" borderId="45" xfId="21" applyNumberFormat="1" applyFont="1" applyFill="1" applyBorder="1" applyAlignment="1" applyProtection="1">
      <alignment horizontal="right" vertical="center" wrapText="1"/>
      <protection locked="0"/>
    </xf>
    <xf numFmtId="3" fontId="15" fillId="2" borderId="46" xfId="0" applyNumberFormat="1" applyFont="1" applyFill="1" applyBorder="1" applyAlignment="1">
      <alignment horizontal="right"/>
    </xf>
    <xf numFmtId="3" fontId="7" fillId="2" borderId="47" xfId="0" applyNumberFormat="1" applyFont="1" applyFill="1" applyBorder="1" applyAlignment="1">
      <alignment horizontal="right" vertical="center" wrapText="1"/>
    </xf>
    <xf numFmtId="49" fontId="15" fillId="3" borderId="7" xfId="24" applyNumberFormat="1" applyFont="1" applyFill="1" applyBorder="1" applyAlignment="1">
      <alignment horizontal="right"/>
      <protection/>
    </xf>
    <xf numFmtId="0" fontId="15" fillId="3" borderId="8" xfId="24" applyFont="1" applyFill="1" applyBorder="1">
      <alignment/>
      <protection/>
    </xf>
    <xf numFmtId="3" fontId="0" fillId="0" borderId="10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49" fontId="0" fillId="3" borderId="17" xfId="24" applyNumberFormat="1" applyFont="1" applyFill="1" applyBorder="1" applyAlignment="1">
      <alignment horizontal="right"/>
      <protection/>
    </xf>
    <xf numFmtId="0" fontId="0" fillId="0" borderId="27" xfId="0" applyBorder="1" applyAlignment="1">
      <alignment/>
    </xf>
    <xf numFmtId="0" fontId="0" fillId="3" borderId="18" xfId="24" applyFont="1" applyFill="1" applyBorder="1">
      <alignment/>
      <protection/>
    </xf>
    <xf numFmtId="0" fontId="4" fillId="2" borderId="7" xfId="24" applyFont="1" applyFill="1" applyBorder="1" applyAlignment="1">
      <alignment horizontal="center"/>
      <protection/>
    </xf>
    <xf numFmtId="3" fontId="7" fillId="2" borderId="49" xfId="24" applyNumberFormat="1" applyFont="1" applyFill="1" applyBorder="1" applyAlignment="1">
      <alignment horizontal="right"/>
      <protection/>
    </xf>
    <xf numFmtId="3" fontId="7" fillId="2" borderId="5" xfId="24" applyNumberFormat="1" applyFont="1" applyFill="1" applyBorder="1" applyAlignment="1">
      <alignment horizontal="right"/>
      <protection/>
    </xf>
    <xf numFmtId="0" fontId="15" fillId="3" borderId="12" xfId="24" applyFont="1" applyFill="1" applyBorder="1">
      <alignment/>
      <protection/>
    </xf>
    <xf numFmtId="3" fontId="7" fillId="0" borderId="50" xfId="24" applyNumberFormat="1" applyFont="1" applyFill="1" applyBorder="1" applyAlignment="1">
      <alignment horizontal="right"/>
      <protection/>
    </xf>
    <xf numFmtId="0" fontId="0" fillId="3" borderId="17" xfId="24" applyFont="1" applyFill="1" applyBorder="1">
      <alignment/>
      <protection/>
    </xf>
    <xf numFmtId="3" fontId="11" fillId="0" borderId="51" xfId="24" applyNumberFormat="1" applyFont="1" applyFill="1" applyBorder="1" applyAlignment="1">
      <alignment horizontal="right"/>
      <protection/>
    </xf>
    <xf numFmtId="0" fontId="4" fillId="0" borderId="27" xfId="24" applyFont="1" applyFill="1" applyBorder="1" applyAlignment="1">
      <alignment horizontal="center"/>
      <protection/>
    </xf>
    <xf numFmtId="3" fontId="7" fillId="0" borderId="52" xfId="24" applyNumberFormat="1" applyFont="1" applyFill="1" applyBorder="1" applyAlignment="1">
      <alignment horizontal="right"/>
      <protection/>
    </xf>
    <xf numFmtId="3" fontId="0" fillId="0" borderId="20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7" fillId="2" borderId="45" xfId="24" applyNumberFormat="1" applyFont="1" applyFill="1" applyBorder="1" applyAlignment="1">
      <alignment horizontal="right"/>
      <protection/>
    </xf>
    <xf numFmtId="3" fontId="15" fillId="2" borderId="47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 horizontal="right"/>
    </xf>
    <xf numFmtId="0" fontId="0" fillId="3" borderId="27" xfId="24" applyFont="1" applyFill="1" applyBorder="1">
      <alignment/>
      <protection/>
    </xf>
    <xf numFmtId="3" fontId="0" fillId="0" borderId="52" xfId="0" applyNumberFormat="1" applyFont="1" applyBorder="1" applyAlignment="1">
      <alignment horizontal="right"/>
    </xf>
    <xf numFmtId="0" fontId="15" fillId="3" borderId="7" xfId="24" applyFont="1" applyFill="1" applyBorder="1">
      <alignment/>
      <protection/>
    </xf>
    <xf numFmtId="3" fontId="15" fillId="0" borderId="49" xfId="0" applyNumberFormat="1" applyFont="1" applyBorder="1" applyAlignment="1">
      <alignment horizontal="right"/>
    </xf>
    <xf numFmtId="0" fontId="0" fillId="3" borderId="12" xfId="24" applyFont="1" applyFill="1" applyBorder="1">
      <alignment/>
      <protection/>
    </xf>
    <xf numFmtId="3" fontId="0" fillId="0" borderId="51" xfId="0" applyNumberFormat="1" applyFont="1" applyBorder="1" applyAlignment="1">
      <alignment horizontal="right"/>
    </xf>
    <xf numFmtId="49" fontId="4" fillId="2" borderId="43" xfId="24" applyNumberFormat="1" applyFont="1" applyFill="1" applyBorder="1" applyAlignment="1">
      <alignment horizontal="left"/>
      <protection/>
    </xf>
    <xf numFmtId="3" fontId="15" fillId="2" borderId="49" xfId="0" applyNumberFormat="1" applyFont="1" applyFill="1" applyBorder="1" applyAlignment="1">
      <alignment horizontal="right"/>
    </xf>
    <xf numFmtId="3" fontId="15" fillId="0" borderId="46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49" fontId="15" fillId="3" borderId="43" xfId="24" applyNumberFormat="1" applyFont="1" applyFill="1" applyBorder="1" applyAlignment="1">
      <alignment horizontal="right"/>
      <protection/>
    </xf>
    <xf numFmtId="3" fontId="15" fillId="0" borderId="5" xfId="0" applyNumberFormat="1" applyFont="1" applyFill="1" applyBorder="1" applyAlignment="1">
      <alignment/>
    </xf>
    <xf numFmtId="49" fontId="0" fillId="3" borderId="54" xfId="24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 horizontal="right"/>
    </xf>
    <xf numFmtId="3" fontId="15" fillId="0" borderId="20" xfId="0" applyNumberFormat="1" applyFont="1" applyFill="1" applyBorder="1" applyAlignment="1">
      <alignment/>
    </xf>
    <xf numFmtId="3" fontId="15" fillId="0" borderId="53" xfId="0" applyNumberFormat="1" applyFont="1" applyFill="1" applyBorder="1" applyAlignment="1">
      <alignment horizontal="right"/>
    </xf>
    <xf numFmtId="0" fontId="0" fillId="3" borderId="22" xfId="24" applyFont="1" applyFill="1" applyBorder="1">
      <alignment/>
      <protection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15" fillId="0" borderId="35" xfId="0" applyNumberFormat="1" applyFont="1" applyFill="1" applyBorder="1" applyAlignment="1">
      <alignment horizontal="right"/>
    </xf>
    <xf numFmtId="49" fontId="15" fillId="3" borderId="54" xfId="24" applyNumberFormat="1" applyFont="1" applyFill="1" applyBorder="1" applyAlignment="1">
      <alignment horizontal="right"/>
      <protection/>
    </xf>
    <xf numFmtId="0" fontId="15" fillId="3" borderId="12" xfId="22" applyFont="1" applyFill="1" applyBorder="1" applyAlignment="1">
      <alignment horizontal="left"/>
      <protection/>
    </xf>
    <xf numFmtId="49" fontId="0" fillId="3" borderId="28" xfId="24" applyNumberFormat="1" applyFont="1" applyFill="1" applyBorder="1" applyAlignment="1">
      <alignment horizontal="right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49" fontId="4" fillId="2" borderId="56" xfId="24" applyNumberFormat="1" applyFont="1" applyFill="1" applyBorder="1" applyAlignment="1">
      <alignment horizontal="left"/>
      <protection/>
    </xf>
    <xf numFmtId="0" fontId="4" fillId="2" borderId="57" xfId="24" applyFont="1" applyFill="1" applyBorder="1" applyAlignment="1">
      <alignment horizontal="center"/>
      <protection/>
    </xf>
    <xf numFmtId="3" fontId="7" fillId="2" borderId="4" xfId="24" applyNumberFormat="1" applyFont="1" applyFill="1" applyBorder="1" applyAlignment="1">
      <alignment horizontal="right"/>
      <protection/>
    </xf>
    <xf numFmtId="0" fontId="2" fillId="2" borderId="7" xfId="27" applyFont="1" applyFill="1" applyBorder="1" applyAlignment="1">
      <alignment horizontal="left" vertical="center"/>
      <protection/>
    </xf>
    <xf numFmtId="0" fontId="17" fillId="2" borderId="8" xfId="27" applyFont="1" applyFill="1" applyBorder="1" applyAlignment="1">
      <alignment horizontal="left"/>
      <protection/>
    </xf>
    <xf numFmtId="3" fontId="15" fillId="2" borderId="4" xfId="2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1" fillId="0" borderId="0" xfId="24" applyNumberFormat="1" applyFont="1" applyFill="1" applyBorder="1" applyAlignment="1">
      <alignment horizontal="left"/>
      <protection/>
    </xf>
    <xf numFmtId="0" fontId="2" fillId="0" borderId="0" xfId="19" applyFont="1" applyFill="1" applyBorder="1" applyAlignment="1">
      <alignment horizontal="left"/>
      <protection/>
    </xf>
    <xf numFmtId="0" fontId="2" fillId="0" borderId="29" xfId="0" applyFont="1" applyBorder="1" applyAlignment="1">
      <alignment/>
    </xf>
    <xf numFmtId="0" fontId="2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3" fontId="7" fillId="0" borderId="58" xfId="0" applyNumberFormat="1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/>
    </xf>
    <xf numFmtId="0" fontId="2" fillId="2" borderId="7" xfId="21" applyFont="1" applyFill="1" applyBorder="1">
      <alignment/>
      <protection/>
    </xf>
    <xf numFmtId="3" fontId="15" fillId="2" borderId="8" xfId="0" applyNumberFormat="1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3" fontId="7" fillId="2" borderId="59" xfId="0" applyNumberFormat="1" applyFont="1" applyFill="1" applyBorder="1" applyAlignment="1">
      <alignment horizontal="right" vertical="center" wrapText="1"/>
    </xf>
    <xf numFmtId="0" fontId="2" fillId="0" borderId="55" xfId="0" applyFont="1" applyBorder="1" applyAlignment="1">
      <alignment/>
    </xf>
    <xf numFmtId="0" fontId="2" fillId="0" borderId="27" xfId="0" applyFont="1" applyBorder="1" applyAlignment="1">
      <alignment/>
    </xf>
    <xf numFmtId="3" fontId="7" fillId="0" borderId="0" xfId="21" applyNumberFormat="1" applyFont="1" applyFill="1" applyBorder="1" applyAlignment="1" applyProtection="1">
      <alignment horizontal="right" vertical="center" wrapText="1"/>
      <protection locked="0"/>
    </xf>
    <xf numFmtId="0" fontId="15" fillId="0" borderId="27" xfId="0" applyFont="1" applyBorder="1" applyAlignment="1">
      <alignment horizontal="right"/>
    </xf>
    <xf numFmtId="3" fontId="7" fillId="0" borderId="60" xfId="0" applyNumberFormat="1" applyFont="1" applyBorder="1" applyAlignment="1">
      <alignment horizontal="right" vertical="center" wrapText="1"/>
    </xf>
    <xf numFmtId="0" fontId="4" fillId="2" borderId="29" xfId="21" applyFont="1" applyFill="1" applyBorder="1" applyAlignment="1">
      <alignment horizontal="center"/>
      <protection/>
    </xf>
    <xf numFmtId="0" fontId="4" fillId="2" borderId="2" xfId="21" applyFont="1" applyFill="1" applyBorder="1">
      <alignment/>
      <protection/>
    </xf>
    <xf numFmtId="3" fontId="15" fillId="2" borderId="3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0" fontId="1" fillId="0" borderId="61" xfId="0" applyFont="1" applyBorder="1" applyAlignment="1">
      <alignment horizontal="center"/>
    </xf>
    <xf numFmtId="0" fontId="1" fillId="3" borderId="62" xfId="20" applyFont="1" applyFill="1" applyBorder="1" applyAlignment="1">
      <alignment horizontal="left" wrapText="1"/>
      <protection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63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4" fillId="2" borderId="56" xfId="0" applyFont="1" applyFill="1" applyBorder="1" applyAlignment="1">
      <alignment horizontal="center"/>
    </xf>
    <xf numFmtId="0" fontId="4" fillId="2" borderId="64" xfId="21" applyFont="1" applyFill="1" applyBorder="1">
      <alignment/>
      <protection/>
    </xf>
    <xf numFmtId="3" fontId="8" fillId="2" borderId="65" xfId="0" applyNumberFormat="1" applyFont="1" applyFill="1" applyBorder="1" applyAlignment="1">
      <alignment horizontal="right"/>
    </xf>
    <xf numFmtId="3" fontId="8" fillId="2" borderId="56" xfId="0" applyNumberFormat="1" applyFont="1" applyFill="1" applyBorder="1" applyAlignment="1">
      <alignment horizontal="right"/>
    </xf>
    <xf numFmtId="3" fontId="8" fillId="2" borderId="64" xfId="0" applyNumberFormat="1" applyFont="1" applyFill="1" applyBorder="1" applyAlignment="1">
      <alignment horizontal="right"/>
    </xf>
    <xf numFmtId="0" fontId="1" fillId="0" borderId="55" xfId="0" applyFont="1" applyBorder="1" applyAlignment="1">
      <alignment/>
    </xf>
    <xf numFmtId="0" fontId="1" fillId="0" borderId="27" xfId="0" applyFont="1" applyBorder="1" applyAlignment="1">
      <alignment/>
    </xf>
    <xf numFmtId="3" fontId="0" fillId="0" borderId="55" xfId="0" applyNumberFormat="1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4" fillId="2" borderId="43" xfId="0" applyFont="1" applyFill="1" applyBorder="1" applyAlignment="1">
      <alignment horizontal="center"/>
    </xf>
    <xf numFmtId="0" fontId="4" fillId="2" borderId="7" xfId="21" applyFont="1" applyFill="1" applyBorder="1" applyAlignment="1">
      <alignment/>
      <protection/>
    </xf>
    <xf numFmtId="3" fontId="7" fillId="2" borderId="43" xfId="21" applyNumberFormat="1" applyFont="1" applyFill="1" applyBorder="1" applyAlignment="1">
      <alignment horizontal="right"/>
      <protection/>
    </xf>
    <xf numFmtId="3" fontId="8" fillId="2" borderId="7" xfId="0" applyNumberFormat="1" applyFont="1" applyFill="1" applyBorder="1" applyAlignment="1">
      <alignment horizontal="right"/>
    </xf>
    <xf numFmtId="3" fontId="8" fillId="2" borderId="59" xfId="0" applyNumberFormat="1" applyFont="1" applyFill="1" applyBorder="1" applyAlignment="1">
      <alignment horizontal="right"/>
    </xf>
    <xf numFmtId="0" fontId="1" fillId="0" borderId="54" xfId="0" applyFont="1" applyBorder="1" applyAlignment="1">
      <alignment/>
    </xf>
    <xf numFmtId="0" fontId="1" fillId="0" borderId="12" xfId="0" applyFont="1" applyBorder="1" applyAlignment="1">
      <alignment/>
    </xf>
    <xf numFmtId="3" fontId="12" fillId="0" borderId="54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0" fontId="2" fillId="2" borderId="28" xfId="0" applyFont="1" applyFill="1" applyBorder="1" applyAlignment="1">
      <alignment horizontal="center"/>
    </xf>
    <xf numFmtId="0" fontId="2" fillId="2" borderId="17" xfId="21" applyFont="1" applyFill="1" applyBorder="1">
      <alignment/>
      <protection/>
    </xf>
    <xf numFmtId="3" fontId="15" fillId="2" borderId="28" xfId="21" applyNumberFormat="1" applyFont="1" applyFill="1" applyBorder="1" applyAlignment="1">
      <alignment horizontal="right"/>
      <protection/>
    </xf>
    <xf numFmtId="3" fontId="15" fillId="2" borderId="17" xfId="21" applyNumberFormat="1" applyFont="1" applyFill="1" applyBorder="1" applyAlignment="1">
      <alignment horizontal="right"/>
      <protection/>
    </xf>
    <xf numFmtId="3" fontId="15" fillId="2" borderId="67" xfId="0" applyNumberFormat="1" applyFont="1" applyFill="1" applyBorder="1" applyAlignment="1">
      <alignment horizontal="right"/>
    </xf>
    <xf numFmtId="0" fontId="1" fillId="0" borderId="68" xfId="0" applyFont="1" applyBorder="1" applyAlignment="1">
      <alignment/>
    </xf>
    <xf numFmtId="0" fontId="1" fillId="0" borderId="22" xfId="0" applyFont="1" applyBorder="1" applyAlignment="1">
      <alignment/>
    </xf>
    <xf numFmtId="3" fontId="0" fillId="0" borderId="68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4" fillId="2" borderId="43" xfId="0" applyFont="1" applyFill="1" applyBorder="1" applyAlignment="1">
      <alignment/>
    </xf>
    <xf numFmtId="3" fontId="7" fillId="2" borderId="43" xfId="19" applyNumberFormat="1" applyFont="1" applyFill="1" applyBorder="1" applyAlignment="1">
      <alignment horizontal="right"/>
      <protection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/>
    </xf>
    <xf numFmtId="0" fontId="1" fillId="3" borderId="16" xfId="24" applyFont="1" applyFill="1" applyBorder="1" applyAlignment="1">
      <alignment wrapText="1"/>
      <protection/>
    </xf>
    <xf numFmtId="0" fontId="1" fillId="3" borderId="18" xfId="24" applyFont="1" applyFill="1" applyBorder="1" applyAlignment="1">
      <alignment wrapText="1"/>
      <protection/>
    </xf>
    <xf numFmtId="3" fontId="15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48" xfId="0" applyNumberFormat="1" applyFont="1" applyFill="1" applyBorder="1" applyAlignment="1">
      <alignment/>
    </xf>
    <xf numFmtId="49" fontId="4" fillId="0" borderId="55" xfId="24" applyNumberFormat="1" applyFont="1" applyFill="1" applyBorder="1" applyAlignment="1">
      <alignment horizontal="left"/>
      <protection/>
    </xf>
    <xf numFmtId="49" fontId="0" fillId="3" borderId="55" xfId="24" applyNumberFormat="1" applyFont="1" applyFill="1" applyBorder="1" applyAlignment="1">
      <alignment horizontal="right"/>
      <protection/>
    </xf>
    <xf numFmtId="49" fontId="0" fillId="3" borderId="68" xfId="24" applyNumberFormat="1" applyFont="1" applyFill="1" applyBorder="1" applyAlignment="1">
      <alignment horizontal="right"/>
      <protection/>
    </xf>
    <xf numFmtId="49" fontId="4" fillId="0" borderId="28" xfId="24" applyNumberFormat="1" applyFont="1" applyFill="1" applyBorder="1" applyAlignment="1">
      <alignment horizontal="left"/>
      <protection/>
    </xf>
    <xf numFmtId="49" fontId="15" fillId="3" borderId="28" xfId="24" applyNumberFormat="1" applyFont="1" applyFill="1" applyBorder="1" applyAlignment="1">
      <alignment horizontal="right"/>
      <protection/>
    </xf>
    <xf numFmtId="49" fontId="4" fillId="2" borderId="29" xfId="24" applyNumberFormat="1" applyFont="1" applyFill="1" applyBorder="1" applyAlignment="1">
      <alignment horizontal="left"/>
      <protection/>
    </xf>
    <xf numFmtId="49" fontId="4" fillId="0" borderId="68" xfId="24" applyNumberFormat="1" applyFont="1" applyFill="1" applyBorder="1" applyAlignment="1">
      <alignment horizontal="left"/>
      <protection/>
    </xf>
    <xf numFmtId="49" fontId="0" fillId="3" borderId="70" xfId="24" applyNumberFormat="1" applyFont="1" applyFill="1" applyBorder="1" applyAlignment="1">
      <alignment horizontal="right"/>
      <protection/>
    </xf>
    <xf numFmtId="49" fontId="15" fillId="3" borderId="29" xfId="24" applyNumberFormat="1" applyFont="1" applyFill="1" applyBorder="1" applyAlignment="1">
      <alignment horizontal="right"/>
      <protection/>
    </xf>
    <xf numFmtId="0" fontId="0" fillId="0" borderId="28" xfId="0" applyBorder="1" applyAlignment="1">
      <alignment/>
    </xf>
    <xf numFmtId="0" fontId="0" fillId="0" borderId="68" xfId="0" applyBorder="1" applyAlignment="1">
      <alignment/>
    </xf>
    <xf numFmtId="49" fontId="15" fillId="0" borderId="43" xfId="24" applyNumberFormat="1" applyFont="1" applyFill="1" applyBorder="1" applyAlignment="1">
      <alignment horizontal="right"/>
      <protection/>
    </xf>
    <xf numFmtId="49" fontId="0" fillId="0" borderId="28" xfId="24" applyNumberFormat="1" applyFont="1" applyFill="1" applyBorder="1" applyAlignment="1">
      <alignment horizontal="right"/>
      <protection/>
    </xf>
    <xf numFmtId="0" fontId="0" fillId="0" borderId="71" xfId="0" applyBorder="1" applyAlignment="1">
      <alignment/>
    </xf>
    <xf numFmtId="3" fontId="7" fillId="0" borderId="51" xfId="21" applyNumberFormat="1" applyFont="1" applyFill="1" applyBorder="1" applyAlignment="1" applyProtection="1">
      <alignment horizontal="right" vertical="center" wrapText="1"/>
      <protection locked="0"/>
    </xf>
    <xf numFmtId="3" fontId="0" fillId="0" borderId="72" xfId="0" applyNumberFormat="1" applyFont="1" applyBorder="1" applyAlignment="1">
      <alignment horizontal="right"/>
    </xf>
    <xf numFmtId="3" fontId="7" fillId="0" borderId="49" xfId="24" applyNumberFormat="1" applyFont="1" applyFill="1" applyBorder="1" applyAlignment="1">
      <alignment horizontal="right"/>
      <protection/>
    </xf>
    <xf numFmtId="3" fontId="11" fillId="0" borderId="50" xfId="24" applyNumberFormat="1" applyFont="1" applyFill="1" applyBorder="1" applyAlignment="1">
      <alignment horizontal="right"/>
      <protection/>
    </xf>
    <xf numFmtId="3" fontId="15" fillId="0" borderId="45" xfId="0" applyNumberFormat="1" applyFont="1" applyFill="1" applyBorder="1" applyAlignment="1">
      <alignment horizontal="right"/>
    </xf>
    <xf numFmtId="3" fontId="15" fillId="0" borderId="49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3" borderId="61" xfId="24" applyFont="1" applyFill="1" applyBorder="1">
      <alignment/>
      <protection/>
    </xf>
    <xf numFmtId="0" fontId="4" fillId="0" borderId="17" xfId="24" applyFont="1" applyFill="1" applyBorder="1" applyAlignment="1">
      <alignment horizontal="center"/>
      <protection/>
    </xf>
    <xf numFmtId="0" fontId="15" fillId="3" borderId="12" xfId="27" applyFont="1" applyFill="1" applyBorder="1" applyAlignment="1">
      <alignment horizontal="left"/>
      <protection/>
    </xf>
    <xf numFmtId="0" fontId="0" fillId="3" borderId="17" xfId="27" applyFont="1" applyFill="1" applyBorder="1" applyAlignment="1">
      <alignment horizontal="left"/>
      <protection/>
    </xf>
    <xf numFmtId="0" fontId="15" fillId="3" borderId="17" xfId="24" applyFont="1" applyFill="1" applyBorder="1">
      <alignment/>
      <protection/>
    </xf>
    <xf numFmtId="0" fontId="4" fillId="0" borderId="22" xfId="24" applyFont="1" applyFill="1" applyBorder="1" applyAlignment="1">
      <alignment horizontal="center"/>
      <protection/>
    </xf>
    <xf numFmtId="0" fontId="15" fillId="3" borderId="2" xfId="24" applyFont="1" applyFill="1" applyBorder="1">
      <alignment/>
      <protection/>
    </xf>
    <xf numFmtId="0" fontId="0" fillId="0" borderId="17" xfId="24" applyFont="1" applyFill="1" applyBorder="1">
      <alignment/>
      <protection/>
    </xf>
    <xf numFmtId="0" fontId="15" fillId="3" borderId="17" xfId="22" applyFont="1" applyFill="1" applyBorder="1" applyAlignment="1">
      <alignment horizontal="left"/>
      <protection/>
    </xf>
    <xf numFmtId="3" fontId="0" fillId="0" borderId="7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7" fillId="0" borderId="4" xfId="21" applyNumberFormat="1" applyFont="1" applyFill="1" applyBorder="1" applyAlignment="1" applyProtection="1">
      <alignment horizontal="right" vertical="center" wrapText="1"/>
      <protection locked="0"/>
    </xf>
    <xf numFmtId="3" fontId="7" fillId="0" borderId="30" xfId="0" applyNumberFormat="1" applyFont="1" applyFill="1" applyBorder="1" applyAlignment="1">
      <alignment horizontal="right" vertical="center" wrapText="1"/>
    </xf>
    <xf numFmtId="3" fontId="11" fillId="0" borderId="50" xfId="21" applyNumberFormat="1" applyFont="1" applyFill="1" applyBorder="1" applyAlignment="1" applyProtection="1">
      <alignment horizontal="right" vertical="center" wrapText="1"/>
      <protection locked="0"/>
    </xf>
    <xf numFmtId="3" fontId="11" fillId="0" borderId="48" xfId="0" applyNumberFormat="1" applyFont="1" applyFill="1" applyBorder="1" applyAlignment="1">
      <alignment horizontal="right" vertical="center" wrapText="1"/>
    </xf>
    <xf numFmtId="0" fontId="5" fillId="0" borderId="46" xfId="21" applyFont="1" applyFill="1" applyBorder="1" applyAlignment="1" applyProtection="1">
      <alignment horizontal="center" vertical="center"/>
      <protection locked="0"/>
    </xf>
    <xf numFmtId="0" fontId="5" fillId="0" borderId="44" xfId="21" applyFont="1" applyFill="1" applyBorder="1" applyAlignment="1" applyProtection="1">
      <alignment horizontal="center" vertical="center"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 2010-2" xfId="20"/>
    <cellStyle name="Normal_Sheet1 2" xfId="21"/>
    <cellStyle name="Normal_Sheet1_1" xfId="22"/>
    <cellStyle name="Percent" xfId="23"/>
    <cellStyle name="Обычный_2005.a.PROJEKT-1 lugemine" xfId="24"/>
    <cellStyle name="Обычный_2012.a.21.11." xfId="25"/>
    <cellStyle name="Обычный_LvK Sillamae linna 2012.aasta eelarve Lisa" xfId="26"/>
    <cellStyle name="Обычный_Sheet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F4" sqref="F4"/>
    </sheetView>
  </sheetViews>
  <sheetFormatPr defaultColWidth="9.140625" defaultRowHeight="12.75"/>
  <cols>
    <col min="1" max="1" width="5.57421875" style="0" customWidth="1"/>
    <col min="2" max="2" width="2.28125" style="0" customWidth="1"/>
    <col min="3" max="3" width="48.8515625" style="0" customWidth="1"/>
    <col min="4" max="4" width="10.8515625" style="0" customWidth="1"/>
    <col min="5" max="5" width="7.8515625" style="0" customWidth="1"/>
    <col min="6" max="6" width="10.28125" style="0" customWidth="1"/>
  </cols>
  <sheetData>
    <row r="1" spans="1:6" ht="14.25">
      <c r="A1" s="1"/>
      <c r="B1" s="1"/>
      <c r="C1" s="1"/>
      <c r="D1" s="2" t="s">
        <v>0</v>
      </c>
      <c r="E1" s="1"/>
      <c r="F1" s="1"/>
    </row>
    <row r="2" spans="1:6" ht="14.25">
      <c r="A2" s="1"/>
      <c r="B2" s="1"/>
      <c r="C2" s="1"/>
      <c r="D2" s="2" t="s">
        <v>1</v>
      </c>
      <c r="E2" s="1"/>
      <c r="F2" s="1"/>
    </row>
    <row r="3" spans="1:6" ht="14.25">
      <c r="A3" s="1"/>
      <c r="B3" s="1"/>
      <c r="C3" s="1"/>
      <c r="D3" s="3" t="s">
        <v>2</v>
      </c>
      <c r="E3" s="1"/>
      <c r="F3" s="1"/>
    </row>
    <row r="4" spans="1:6" ht="14.25">
      <c r="A4" s="1"/>
      <c r="B4" s="1"/>
      <c r="C4" s="1"/>
      <c r="D4" s="2" t="s">
        <v>148</v>
      </c>
      <c r="E4" s="1"/>
      <c r="F4" s="1"/>
    </row>
    <row r="5" spans="1:6" ht="15.75" thickBot="1">
      <c r="A5" s="4" t="s">
        <v>3</v>
      </c>
      <c r="B5" s="4"/>
      <c r="C5" s="4"/>
      <c r="D5" s="5"/>
      <c r="E5" s="1"/>
      <c r="F5" s="1"/>
    </row>
    <row r="6" spans="1:6" ht="55.5" customHeight="1" thickBot="1">
      <c r="A6" s="6" t="s">
        <v>4</v>
      </c>
      <c r="B6" s="362" t="s">
        <v>5</v>
      </c>
      <c r="C6" s="363"/>
      <c r="D6" s="7" t="s">
        <v>6</v>
      </c>
      <c r="E6" s="8" t="s">
        <v>7</v>
      </c>
      <c r="F6" s="9" t="s">
        <v>8</v>
      </c>
    </row>
    <row r="7" spans="1:6" ht="15.75" thickBot="1">
      <c r="A7" s="10" t="s">
        <v>9</v>
      </c>
      <c r="B7" s="11"/>
      <c r="C7" s="12"/>
      <c r="D7" s="13">
        <f>SUM(D8,D13,D15,D20)</f>
        <v>11903981</v>
      </c>
      <c r="E7" s="14">
        <f>E8+E13+E15+E20</f>
        <v>7230</v>
      </c>
      <c r="F7" s="15">
        <f>SUM(D7:E7)</f>
        <v>11911211</v>
      </c>
    </row>
    <row r="8" spans="1:6" ht="15" thickBot="1">
      <c r="A8" s="16">
        <v>30</v>
      </c>
      <c r="B8" s="17" t="s">
        <v>10</v>
      </c>
      <c r="C8" s="18"/>
      <c r="D8" s="19">
        <f>SUM(D9:D11)</f>
        <v>6453081</v>
      </c>
      <c r="E8" s="20">
        <f>SUM(E9:E11)</f>
        <v>-75000</v>
      </c>
      <c r="F8" s="21">
        <f>SUM(D8:E8)</f>
        <v>6378081</v>
      </c>
    </row>
    <row r="9" spans="1:6" ht="14.25">
      <c r="A9" s="22"/>
      <c r="B9" s="23"/>
      <c r="C9" s="24" t="s">
        <v>11</v>
      </c>
      <c r="D9" s="25">
        <v>6367881</v>
      </c>
      <c r="E9" s="26">
        <v>-75000</v>
      </c>
      <c r="F9" s="27">
        <f>SUM(D9:E9)</f>
        <v>6292881</v>
      </c>
    </row>
    <row r="10" spans="1:6" ht="14.25">
      <c r="A10" s="28"/>
      <c r="B10" s="29"/>
      <c r="C10" s="30" t="s">
        <v>12</v>
      </c>
      <c r="D10" s="31">
        <v>80000</v>
      </c>
      <c r="E10" s="32">
        <v>0</v>
      </c>
      <c r="F10" s="33">
        <f>SUM(D10:E10)</f>
        <v>80000</v>
      </c>
    </row>
    <row r="11" spans="1:6" ht="14.25">
      <c r="A11" s="34"/>
      <c r="B11" s="35"/>
      <c r="C11" s="30" t="s">
        <v>13</v>
      </c>
      <c r="D11" s="31">
        <v>5200</v>
      </c>
      <c r="E11" s="32">
        <v>0</v>
      </c>
      <c r="F11" s="33">
        <f>SUM(D11:E11)</f>
        <v>5200</v>
      </c>
    </row>
    <row r="12" spans="1:6" ht="15" thickBot="1">
      <c r="A12" s="36"/>
      <c r="B12" s="37"/>
      <c r="C12" s="38"/>
      <c r="D12" s="39"/>
      <c r="E12" s="40"/>
      <c r="F12" s="41"/>
    </row>
    <row r="13" spans="1:6" ht="15" thickBot="1">
      <c r="A13" s="16">
        <v>32</v>
      </c>
      <c r="B13" s="42" t="s">
        <v>14</v>
      </c>
      <c r="C13" s="18"/>
      <c r="D13" s="19">
        <v>1113679</v>
      </c>
      <c r="E13" s="43">
        <v>71432</v>
      </c>
      <c r="F13" s="44">
        <f>SUM(D13:E13)</f>
        <v>1185111</v>
      </c>
    </row>
    <row r="14" spans="1:6" ht="15" thickBot="1">
      <c r="A14" s="45"/>
      <c r="B14" s="46"/>
      <c r="C14" s="47"/>
      <c r="D14" s="48"/>
      <c r="E14" s="49"/>
      <c r="F14" s="50"/>
    </row>
    <row r="15" spans="1:6" ht="15" thickBot="1">
      <c r="A15" s="16">
        <v>35</v>
      </c>
      <c r="B15" s="42" t="s">
        <v>15</v>
      </c>
      <c r="C15" s="18"/>
      <c r="D15" s="19">
        <f>SUM(D16:D18)</f>
        <v>4276949</v>
      </c>
      <c r="E15" s="51">
        <f>E16+E17+E18</f>
        <v>4032</v>
      </c>
      <c r="F15" s="44">
        <f>SUM(D15:E15)</f>
        <v>4280981</v>
      </c>
    </row>
    <row r="16" spans="1:6" ht="14.25">
      <c r="A16" s="22"/>
      <c r="B16" s="23"/>
      <c r="C16" s="24" t="s">
        <v>16</v>
      </c>
      <c r="D16" s="52">
        <v>1626740</v>
      </c>
      <c r="E16" s="26">
        <v>0</v>
      </c>
      <c r="F16" s="53">
        <f>SUM(D16:E16)</f>
        <v>1626740</v>
      </c>
    </row>
    <row r="17" spans="1:6" ht="14.25">
      <c r="A17" s="28"/>
      <c r="B17" s="29"/>
      <c r="C17" s="54" t="s">
        <v>17</v>
      </c>
      <c r="D17" s="31">
        <v>2415429</v>
      </c>
      <c r="E17" s="32">
        <v>0</v>
      </c>
      <c r="F17" s="55">
        <f>SUM(D17:E17)</f>
        <v>2415429</v>
      </c>
    </row>
    <row r="18" spans="1:6" ht="14.25">
      <c r="A18" s="28"/>
      <c r="B18" s="29"/>
      <c r="C18" s="54" t="s">
        <v>18</v>
      </c>
      <c r="D18" s="56">
        <v>234780</v>
      </c>
      <c r="E18" s="32">
        <v>4032</v>
      </c>
      <c r="F18" s="55">
        <f>SUM(D18:E18)</f>
        <v>238812</v>
      </c>
    </row>
    <row r="19" spans="1:6" ht="15" thickBot="1">
      <c r="A19" s="57"/>
      <c r="B19" s="58"/>
      <c r="C19" s="59"/>
      <c r="D19" s="60"/>
      <c r="E19" s="40"/>
      <c r="F19" s="61"/>
    </row>
    <row r="20" spans="1:6" ht="15" thickBot="1">
      <c r="A20" s="16">
        <v>38</v>
      </c>
      <c r="B20" s="42" t="s">
        <v>19</v>
      </c>
      <c r="C20" s="18"/>
      <c r="D20" s="19">
        <f>SUM(D21:D23)</f>
        <v>60272</v>
      </c>
      <c r="E20" s="51">
        <f>E21+E22+E23</f>
        <v>6766</v>
      </c>
      <c r="F20" s="44">
        <f>SUM(D20:E20)</f>
        <v>67038</v>
      </c>
    </row>
    <row r="21" spans="1:6" ht="14.25">
      <c r="A21" s="22"/>
      <c r="B21" s="23"/>
      <c r="C21" s="24" t="s">
        <v>20</v>
      </c>
      <c r="D21" s="25">
        <v>40000</v>
      </c>
      <c r="E21" s="26">
        <v>0</v>
      </c>
      <c r="F21" s="27">
        <f>SUM(D21:E21)</f>
        <v>40000</v>
      </c>
    </row>
    <row r="22" spans="1:6" ht="14.25">
      <c r="A22" s="28"/>
      <c r="B22" s="29"/>
      <c r="C22" s="30" t="s">
        <v>21</v>
      </c>
      <c r="D22" s="56">
        <v>15000</v>
      </c>
      <c r="E22" s="32">
        <v>0</v>
      </c>
      <c r="F22" s="33">
        <f>SUM(D22:E22)</f>
        <v>15000</v>
      </c>
    </row>
    <row r="23" spans="1:6" ht="15">
      <c r="A23" s="28"/>
      <c r="B23" s="62"/>
      <c r="C23" s="30" t="s">
        <v>22</v>
      </c>
      <c r="D23" s="56">
        <v>5272</v>
      </c>
      <c r="E23" s="32">
        <v>6766</v>
      </c>
      <c r="F23" s="33">
        <f>SUM(D23:E23)</f>
        <v>12038</v>
      </c>
    </row>
    <row r="24" spans="1:6" ht="15" thickBot="1">
      <c r="A24" s="36"/>
      <c r="B24" s="37"/>
      <c r="C24" s="38"/>
      <c r="D24" s="39"/>
      <c r="E24" s="40"/>
      <c r="F24" s="61"/>
    </row>
    <row r="25" spans="1:6" ht="15.75" thickBot="1">
      <c r="A25" s="10" t="s">
        <v>23</v>
      </c>
      <c r="B25" s="11"/>
      <c r="C25" s="12"/>
      <c r="D25" s="13">
        <f>SUM(D26,D32)</f>
        <v>11859471</v>
      </c>
      <c r="E25" s="14">
        <f>SUM(E26,E32)</f>
        <v>15620</v>
      </c>
      <c r="F25" s="15">
        <f aca="true" t="shared" si="0" ref="F25:F30">SUM(D25:E25)</f>
        <v>11875091</v>
      </c>
    </row>
    <row r="26" spans="1:6" ht="15" thickBot="1">
      <c r="A26" s="16">
        <v>4</v>
      </c>
      <c r="B26" s="42" t="s">
        <v>24</v>
      </c>
      <c r="C26" s="18"/>
      <c r="D26" s="19">
        <f>SUM(D28:D30)</f>
        <v>1543684</v>
      </c>
      <c r="E26" s="51">
        <f>SUM(E27:E30)</f>
        <v>5873</v>
      </c>
      <c r="F26" s="63">
        <f t="shared" si="0"/>
        <v>1549557</v>
      </c>
    </row>
    <row r="27" spans="1:6" ht="14.25">
      <c r="A27" s="22"/>
      <c r="B27" s="23"/>
      <c r="C27" s="24"/>
      <c r="D27" s="25"/>
      <c r="E27" s="64"/>
      <c r="F27" s="27"/>
    </row>
    <row r="28" spans="1:6" ht="15">
      <c r="A28" s="28"/>
      <c r="B28" s="62"/>
      <c r="C28" s="65" t="s">
        <v>25</v>
      </c>
      <c r="D28" s="56">
        <v>894433</v>
      </c>
      <c r="E28" s="66">
        <v>0</v>
      </c>
      <c r="F28" s="33">
        <f t="shared" si="0"/>
        <v>894433</v>
      </c>
    </row>
    <row r="29" spans="1:6" ht="14.25">
      <c r="A29" s="28"/>
      <c r="B29" s="29"/>
      <c r="C29" s="67" t="s">
        <v>26</v>
      </c>
      <c r="D29" s="56">
        <v>635771</v>
      </c>
      <c r="E29" s="68">
        <v>3500</v>
      </c>
      <c r="F29" s="33">
        <f t="shared" si="0"/>
        <v>639271</v>
      </c>
    </row>
    <row r="30" spans="1:6" ht="14.25">
      <c r="A30" s="28"/>
      <c r="B30" s="69"/>
      <c r="C30" s="65" t="s">
        <v>27</v>
      </c>
      <c r="D30" s="31">
        <v>13480</v>
      </c>
      <c r="E30" s="68">
        <v>2373</v>
      </c>
      <c r="F30" s="33">
        <f t="shared" si="0"/>
        <v>15853</v>
      </c>
    </row>
    <row r="31" spans="1:6" ht="15" thickBot="1">
      <c r="A31" s="57"/>
      <c r="B31" s="70"/>
      <c r="C31" s="71"/>
      <c r="D31" s="72"/>
      <c r="E31" s="40"/>
      <c r="F31" s="61"/>
    </row>
    <row r="32" spans="1:6" ht="15" thickBot="1">
      <c r="A32" s="16">
        <v>5</v>
      </c>
      <c r="B32" s="42" t="s">
        <v>28</v>
      </c>
      <c r="C32" s="18"/>
      <c r="D32" s="19">
        <f>SUM(D33:D35)</f>
        <v>10315787</v>
      </c>
      <c r="E32" s="51">
        <f>SUM(E33:E35)</f>
        <v>9747</v>
      </c>
      <c r="F32" s="44">
        <f>SUM(D32:E32)</f>
        <v>10325534</v>
      </c>
    </row>
    <row r="33" spans="1:6" ht="14.25">
      <c r="A33" s="22"/>
      <c r="B33" s="23"/>
      <c r="C33" s="24" t="s">
        <v>29</v>
      </c>
      <c r="D33" s="52">
        <v>6764008</v>
      </c>
      <c r="E33" s="64">
        <v>12464</v>
      </c>
      <c r="F33" s="27">
        <f>SUM(D33:E33)</f>
        <v>6776472</v>
      </c>
    </row>
    <row r="34" spans="1:6" ht="14.25">
      <c r="A34" s="28"/>
      <c r="B34" s="29"/>
      <c r="C34" s="30" t="s">
        <v>30</v>
      </c>
      <c r="D34" s="56">
        <v>3512158</v>
      </c>
      <c r="E34" s="66">
        <v>-2717</v>
      </c>
      <c r="F34" s="33">
        <f>SUM(D34:E34)</f>
        <v>3509441</v>
      </c>
    </row>
    <row r="35" spans="1:6" ht="15.75" thickBot="1">
      <c r="A35" s="57"/>
      <c r="B35" s="73"/>
      <c r="C35" s="74" t="s">
        <v>31</v>
      </c>
      <c r="D35" s="72">
        <v>39621</v>
      </c>
      <c r="E35" s="75">
        <v>0</v>
      </c>
      <c r="F35" s="41">
        <f>SUM(D35:E35)</f>
        <v>39621</v>
      </c>
    </row>
    <row r="36" spans="1:6" ht="15.75" thickBot="1">
      <c r="A36" s="76" t="s">
        <v>32</v>
      </c>
      <c r="B36" s="77"/>
      <c r="C36" s="78"/>
      <c r="D36" s="79">
        <f>D7-D25</f>
        <v>44510</v>
      </c>
      <c r="E36" s="80">
        <f>E7-E25</f>
        <v>-8390</v>
      </c>
      <c r="F36" s="79">
        <f>F7-F25</f>
        <v>36120</v>
      </c>
    </row>
    <row r="37" spans="1:6" ht="15" thickBot="1">
      <c r="A37" s="81"/>
      <c r="B37" s="46"/>
      <c r="C37" s="47"/>
      <c r="D37" s="48"/>
      <c r="E37" s="49"/>
      <c r="F37" s="50"/>
    </row>
    <row r="38" spans="1:6" ht="15.75" thickBot="1">
      <c r="A38" s="82" t="s">
        <v>33</v>
      </c>
      <c r="B38" s="76"/>
      <c r="C38" s="78"/>
      <c r="D38" s="79">
        <f>D39+D40+D41+D42+D43+D44</f>
        <v>-3229995</v>
      </c>
      <c r="E38" s="80">
        <f>E39+E40+E41+E42+E43+E44</f>
        <v>8390</v>
      </c>
      <c r="F38" s="15">
        <f aca="true" t="shared" si="1" ref="F38:F44">SUM(D38:E38)</f>
        <v>-3221605</v>
      </c>
    </row>
    <row r="39" spans="1:6" ht="14.25">
      <c r="A39" s="28"/>
      <c r="B39" s="23"/>
      <c r="C39" s="24" t="s">
        <v>34</v>
      </c>
      <c r="D39" s="25">
        <v>7000</v>
      </c>
      <c r="E39" s="26">
        <v>0</v>
      </c>
      <c r="F39" s="27">
        <f t="shared" si="1"/>
        <v>7000</v>
      </c>
    </row>
    <row r="40" spans="1:6" ht="14.25">
      <c r="A40" s="28"/>
      <c r="B40" s="29"/>
      <c r="C40" s="30" t="s">
        <v>35</v>
      </c>
      <c r="D40" s="31">
        <v>-4703136</v>
      </c>
      <c r="E40" s="68">
        <v>8390</v>
      </c>
      <c r="F40" s="33">
        <f t="shared" si="1"/>
        <v>-4694746</v>
      </c>
    </row>
    <row r="41" spans="1:6" ht="14.25">
      <c r="A41" s="28"/>
      <c r="B41" s="29"/>
      <c r="C41" s="30" t="s">
        <v>36</v>
      </c>
      <c r="D41" s="56">
        <v>2716370</v>
      </c>
      <c r="E41" s="68">
        <v>0</v>
      </c>
      <c r="F41" s="33">
        <f t="shared" si="1"/>
        <v>2716370</v>
      </c>
    </row>
    <row r="42" spans="1:6" ht="14.25">
      <c r="A42" s="28"/>
      <c r="B42" s="29"/>
      <c r="C42" s="67" t="s">
        <v>37</v>
      </c>
      <c r="D42" s="31">
        <v>-1200162</v>
      </c>
      <c r="E42" s="32">
        <v>0</v>
      </c>
      <c r="F42" s="33">
        <f t="shared" si="1"/>
        <v>-1200162</v>
      </c>
    </row>
    <row r="43" spans="1:6" ht="14.25">
      <c r="A43" s="28"/>
      <c r="B43" s="83"/>
      <c r="C43" s="30" t="s">
        <v>38</v>
      </c>
      <c r="D43" s="84">
        <v>10000</v>
      </c>
      <c r="E43" s="32">
        <v>0</v>
      </c>
      <c r="F43" s="33">
        <f t="shared" si="1"/>
        <v>10000</v>
      </c>
    </row>
    <row r="44" spans="1:6" ht="14.25">
      <c r="A44" s="28"/>
      <c r="B44" s="85"/>
      <c r="C44" s="30" t="s">
        <v>39</v>
      </c>
      <c r="D44" s="31">
        <v>-60067</v>
      </c>
      <c r="E44" s="32">
        <v>0</v>
      </c>
      <c r="F44" s="33">
        <f t="shared" si="1"/>
        <v>-60067</v>
      </c>
    </row>
    <row r="45" spans="1:6" ht="15" thickBot="1">
      <c r="A45" s="36"/>
      <c r="B45" s="37"/>
      <c r="C45" s="38"/>
      <c r="D45" s="39"/>
      <c r="E45" s="40"/>
      <c r="F45" s="61"/>
    </row>
    <row r="46" spans="1:6" ht="15.75" thickBot="1">
      <c r="A46" s="10" t="s">
        <v>40</v>
      </c>
      <c r="B46" s="11"/>
      <c r="C46" s="12"/>
      <c r="D46" s="79">
        <f>D36+D38</f>
        <v>-3185485</v>
      </c>
      <c r="E46" s="79">
        <f>E36+E38</f>
        <v>0</v>
      </c>
      <c r="F46" s="79">
        <f>F36+F38</f>
        <v>-3185485</v>
      </c>
    </row>
    <row r="47" spans="1:6" ht="15.75" thickBot="1">
      <c r="A47" s="86"/>
      <c r="B47" s="87"/>
      <c r="C47" s="88"/>
      <c r="D47" s="89"/>
      <c r="E47" s="49"/>
      <c r="F47" s="50"/>
    </row>
    <row r="48" spans="1:6" ht="15.75" thickBot="1">
      <c r="A48" s="90" t="s">
        <v>41</v>
      </c>
      <c r="B48" s="91"/>
      <c r="C48" s="92"/>
      <c r="D48" s="93">
        <f>D49+D54</f>
        <v>1796274</v>
      </c>
      <c r="E48" s="94">
        <f>E49+E54</f>
        <v>0</v>
      </c>
      <c r="F48" s="15">
        <f>SUM(D48:E48)</f>
        <v>1796274</v>
      </c>
    </row>
    <row r="49" spans="1:6" ht="15">
      <c r="A49" s="22"/>
      <c r="B49" s="95" t="s">
        <v>42</v>
      </c>
      <c r="C49" s="96"/>
      <c r="D49" s="97">
        <f>D51+D52</f>
        <v>1796274</v>
      </c>
      <c r="E49" s="98">
        <v>0</v>
      </c>
      <c r="F49" s="99">
        <f>SUM(D49:E49)</f>
        <v>1796274</v>
      </c>
    </row>
    <row r="50" spans="1:6" ht="14.25">
      <c r="A50" s="22"/>
      <c r="B50" s="23"/>
      <c r="C50" s="24" t="s">
        <v>43</v>
      </c>
      <c r="D50" s="100"/>
      <c r="E50" s="32"/>
      <c r="F50" s="33"/>
    </row>
    <row r="51" spans="1:6" ht="14.25">
      <c r="A51" s="28"/>
      <c r="B51" s="29"/>
      <c r="C51" s="30" t="s">
        <v>44</v>
      </c>
      <c r="D51" s="84">
        <v>1154000</v>
      </c>
      <c r="E51" s="32">
        <v>0</v>
      </c>
      <c r="F51" s="33">
        <f>SUM(D51:E51)</f>
        <v>1154000</v>
      </c>
    </row>
    <row r="52" spans="1:6" ht="14.25">
      <c r="A52" s="28"/>
      <c r="B52" s="29"/>
      <c r="C52" s="30" t="s">
        <v>45</v>
      </c>
      <c r="D52" s="84">
        <v>642274</v>
      </c>
      <c r="E52" s="32">
        <v>0</v>
      </c>
      <c r="F52" s="33">
        <f>SUM(D52:E52)</f>
        <v>642274</v>
      </c>
    </row>
    <row r="53" spans="1:6" ht="14.25">
      <c r="A53" s="28"/>
      <c r="B53" s="29"/>
      <c r="C53" s="30"/>
      <c r="D53" s="84"/>
      <c r="E53" s="32"/>
      <c r="F53" s="55"/>
    </row>
    <row r="54" spans="1:6" ht="15">
      <c r="A54" s="28"/>
      <c r="B54" s="62" t="s">
        <v>46</v>
      </c>
      <c r="C54" s="30"/>
      <c r="D54" s="101">
        <v>0</v>
      </c>
      <c r="E54" s="102">
        <v>0</v>
      </c>
      <c r="F54" s="103">
        <v>0</v>
      </c>
    </row>
    <row r="55" spans="1:6" ht="15" thickBot="1">
      <c r="A55" s="57"/>
      <c r="B55" s="58"/>
      <c r="C55" s="74"/>
      <c r="D55" s="104"/>
      <c r="E55" s="40"/>
      <c r="F55" s="61"/>
    </row>
    <row r="56" spans="1:6" ht="15.75" thickBot="1">
      <c r="A56" s="105" t="s">
        <v>47</v>
      </c>
      <c r="B56" s="106"/>
      <c r="C56" s="107"/>
      <c r="D56" s="93">
        <f>D46+D48</f>
        <v>-1389211</v>
      </c>
      <c r="E56" s="93">
        <f>E46+E48</f>
        <v>0</v>
      </c>
      <c r="F56" s="93">
        <f>F46+F48</f>
        <v>-1389211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4" sqref="E4"/>
    </sheetView>
  </sheetViews>
  <sheetFormatPr defaultColWidth="9.140625" defaultRowHeight="12.75"/>
  <cols>
    <col min="1" max="1" width="7.140625" style="0" customWidth="1"/>
    <col min="2" max="2" width="48.421875" style="0" customWidth="1"/>
    <col min="3" max="3" width="10.28125" style="0" customWidth="1"/>
    <col min="4" max="4" width="10.140625" style="0" customWidth="1"/>
    <col min="5" max="5" width="10.421875" style="0" customWidth="1"/>
  </cols>
  <sheetData>
    <row r="1" spans="1:5" ht="14.25">
      <c r="A1" s="1"/>
      <c r="B1" s="1"/>
      <c r="C1" s="108" t="s">
        <v>48</v>
      </c>
      <c r="D1" s="108"/>
      <c r="E1" s="1"/>
    </row>
    <row r="2" spans="1:5" ht="14.25">
      <c r="A2" s="1"/>
      <c r="B2" s="1"/>
      <c r="C2" s="108" t="s">
        <v>1</v>
      </c>
      <c r="D2" s="108"/>
      <c r="E2" s="1"/>
    </row>
    <row r="3" spans="1:5" ht="14.25">
      <c r="A3" s="1"/>
      <c r="B3" s="1"/>
      <c r="C3" s="109" t="s">
        <v>2</v>
      </c>
      <c r="D3" s="108"/>
      <c r="E3" s="1"/>
    </row>
    <row r="4" spans="1:5" ht="14.25">
      <c r="A4" s="1"/>
      <c r="B4" s="1"/>
      <c r="C4" s="108" t="s">
        <v>148</v>
      </c>
      <c r="D4" s="108"/>
      <c r="E4" s="1"/>
    </row>
    <row r="5" spans="1:5" ht="15.75" thickBot="1">
      <c r="A5" s="110" t="s">
        <v>49</v>
      </c>
      <c r="B5" s="1"/>
      <c r="C5" s="1"/>
      <c r="D5" s="1"/>
      <c r="E5" s="1"/>
    </row>
    <row r="6" spans="1:5" ht="39" thickBot="1">
      <c r="A6" s="111" t="s">
        <v>4</v>
      </c>
      <c r="B6" s="112" t="s">
        <v>50</v>
      </c>
      <c r="C6" s="7" t="s">
        <v>51</v>
      </c>
      <c r="D6" s="113" t="s">
        <v>7</v>
      </c>
      <c r="E6" s="114" t="s">
        <v>8</v>
      </c>
    </row>
    <row r="7" spans="1:5" ht="15.75" thickBot="1">
      <c r="A7" s="115">
        <v>30</v>
      </c>
      <c r="B7" s="116" t="s">
        <v>10</v>
      </c>
      <c r="C7" s="117">
        <v>6453081</v>
      </c>
      <c r="D7" s="118">
        <f>D8</f>
        <v>-75000</v>
      </c>
      <c r="E7" s="119">
        <f aca="true" t="shared" si="0" ref="E7:E23">SUM(C7:D7)</f>
        <v>6378081</v>
      </c>
    </row>
    <row r="8" spans="1:5" ht="15" thickBot="1">
      <c r="A8" s="120">
        <v>3000</v>
      </c>
      <c r="B8" s="121" t="s">
        <v>11</v>
      </c>
      <c r="C8" s="122">
        <v>6367881</v>
      </c>
      <c r="D8" s="123">
        <v>-75000</v>
      </c>
      <c r="E8" s="124">
        <f t="shared" si="0"/>
        <v>6292881</v>
      </c>
    </row>
    <row r="9" spans="1:5" ht="15.75" thickBot="1">
      <c r="A9" s="115">
        <v>32</v>
      </c>
      <c r="B9" s="125" t="s">
        <v>14</v>
      </c>
      <c r="C9" s="117">
        <v>1113679</v>
      </c>
      <c r="D9" s="118">
        <f>SUM(D10:D16)</f>
        <v>71432</v>
      </c>
      <c r="E9" s="119">
        <f t="shared" si="0"/>
        <v>1185111</v>
      </c>
    </row>
    <row r="10" spans="1:5" ht="14.25">
      <c r="A10" s="126" t="s">
        <v>52</v>
      </c>
      <c r="B10" s="127" t="s">
        <v>53</v>
      </c>
      <c r="C10" s="128">
        <v>160000</v>
      </c>
      <c r="D10" s="129">
        <v>55000</v>
      </c>
      <c r="E10" s="130">
        <f t="shared" si="0"/>
        <v>215000</v>
      </c>
    </row>
    <row r="11" spans="1:5" ht="28.5">
      <c r="A11" s="131" t="s">
        <v>52</v>
      </c>
      <c r="B11" s="318" t="s">
        <v>54</v>
      </c>
      <c r="C11" s="132">
        <v>120500</v>
      </c>
      <c r="D11" s="133">
        <v>6500</v>
      </c>
      <c r="E11" s="134">
        <f>SUM(C11:D11)</f>
        <v>127000</v>
      </c>
    </row>
    <row r="12" spans="1:5" ht="14.25">
      <c r="A12" s="135" t="s">
        <v>52</v>
      </c>
      <c r="B12" s="136" t="s">
        <v>55</v>
      </c>
      <c r="C12" s="137">
        <v>2066</v>
      </c>
      <c r="D12" s="133">
        <v>576</v>
      </c>
      <c r="E12" s="134">
        <f t="shared" si="0"/>
        <v>2642</v>
      </c>
    </row>
    <row r="13" spans="1:5" ht="28.5">
      <c r="A13" s="135" t="s">
        <v>56</v>
      </c>
      <c r="B13" s="319" t="s">
        <v>57</v>
      </c>
      <c r="C13" s="132">
        <v>21138</v>
      </c>
      <c r="D13" s="133">
        <v>2500</v>
      </c>
      <c r="E13" s="134">
        <f t="shared" si="0"/>
        <v>23638</v>
      </c>
    </row>
    <row r="14" spans="1:5" ht="28.5">
      <c r="A14" s="135" t="s">
        <v>58</v>
      </c>
      <c r="B14" s="319" t="s">
        <v>59</v>
      </c>
      <c r="C14" s="137">
        <v>5250</v>
      </c>
      <c r="D14" s="133">
        <v>50</v>
      </c>
      <c r="E14" s="134">
        <f t="shared" si="0"/>
        <v>5300</v>
      </c>
    </row>
    <row r="15" spans="1:5" ht="14.25">
      <c r="A15" s="138" t="s">
        <v>60</v>
      </c>
      <c r="B15" s="139" t="s">
        <v>61</v>
      </c>
      <c r="C15" s="137">
        <v>107273</v>
      </c>
      <c r="D15" s="133">
        <v>4506</v>
      </c>
      <c r="E15" s="134">
        <f t="shared" si="0"/>
        <v>111779</v>
      </c>
    </row>
    <row r="16" spans="1:5" ht="15" thickBot="1">
      <c r="A16" s="135" t="s">
        <v>62</v>
      </c>
      <c r="B16" s="139" t="s">
        <v>63</v>
      </c>
      <c r="C16" s="140">
        <v>11000</v>
      </c>
      <c r="D16" s="141">
        <v>2300</v>
      </c>
      <c r="E16" s="142">
        <f t="shared" si="0"/>
        <v>13300</v>
      </c>
    </row>
    <row r="17" spans="1:5" ht="15.75" thickBot="1">
      <c r="A17" s="143">
        <v>3500.352</v>
      </c>
      <c r="B17" s="125" t="s">
        <v>15</v>
      </c>
      <c r="C17" s="117">
        <v>4276949</v>
      </c>
      <c r="D17" s="118">
        <f>D18</f>
        <v>4032</v>
      </c>
      <c r="E17" s="119">
        <f t="shared" si="0"/>
        <v>4280981</v>
      </c>
    </row>
    <row r="18" spans="1:5" ht="15.75" thickBot="1">
      <c r="A18" s="144">
        <v>3500</v>
      </c>
      <c r="B18" s="145" t="s">
        <v>64</v>
      </c>
      <c r="C18" s="146">
        <v>234780</v>
      </c>
      <c r="D18" s="147">
        <f>D19+D20</f>
        <v>4032</v>
      </c>
      <c r="E18" s="148">
        <f t="shared" si="0"/>
        <v>238812</v>
      </c>
    </row>
    <row r="19" spans="1:5" ht="14.25">
      <c r="A19" s="135" t="s">
        <v>65</v>
      </c>
      <c r="B19" s="149" t="s">
        <v>66</v>
      </c>
      <c r="C19" s="128">
        <v>3500</v>
      </c>
      <c r="D19" s="129">
        <v>3500</v>
      </c>
      <c r="E19" s="130">
        <f t="shared" si="0"/>
        <v>7000</v>
      </c>
    </row>
    <row r="20" spans="1:5" ht="15" thickBot="1">
      <c r="A20" s="150" t="s">
        <v>65</v>
      </c>
      <c r="B20" s="151" t="s">
        <v>67</v>
      </c>
      <c r="C20" s="140">
        <v>63535</v>
      </c>
      <c r="D20" s="141">
        <v>532</v>
      </c>
      <c r="E20" s="142">
        <f>SUM(C20:D20)</f>
        <v>64067</v>
      </c>
    </row>
    <row r="21" spans="1:5" ht="15.75" thickBot="1">
      <c r="A21" s="115">
        <v>3825.388</v>
      </c>
      <c r="B21" s="125" t="s">
        <v>19</v>
      </c>
      <c r="C21" s="152">
        <v>60272</v>
      </c>
      <c r="D21" s="153">
        <f>D22</f>
        <v>6766</v>
      </c>
      <c r="E21" s="154">
        <f t="shared" si="0"/>
        <v>67038</v>
      </c>
    </row>
    <row r="22" spans="1:5" ht="15" thickBot="1">
      <c r="A22" s="155">
        <v>3888</v>
      </c>
      <c r="B22" s="149" t="s">
        <v>68</v>
      </c>
      <c r="C22" s="122">
        <v>5272</v>
      </c>
      <c r="D22" s="123">
        <v>6766</v>
      </c>
      <c r="E22" s="124">
        <f t="shared" si="0"/>
        <v>12038</v>
      </c>
    </row>
    <row r="23" spans="1:5" ht="15.75" thickBot="1">
      <c r="A23" s="156" t="s">
        <v>69</v>
      </c>
      <c r="B23" s="157"/>
      <c r="C23" s="117">
        <v>11903981</v>
      </c>
      <c r="D23" s="118">
        <f>D7+D9+D17+D21</f>
        <v>7230</v>
      </c>
      <c r="E23" s="119">
        <f t="shared" si="0"/>
        <v>11911211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70">
      <selection activeCell="F6" sqref="F6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0.421875" style="238" customWidth="1"/>
    <col min="4" max="4" width="9.7109375" style="0" customWidth="1"/>
    <col min="5" max="5" width="10.28125" style="0" customWidth="1"/>
  </cols>
  <sheetData>
    <row r="1" spans="1:5" ht="14.25">
      <c r="A1" s="161"/>
      <c r="B1" s="162" t="s">
        <v>70</v>
      </c>
      <c r="C1" s="163" t="s">
        <v>71</v>
      </c>
      <c r="D1" s="164"/>
      <c r="E1" s="164"/>
    </row>
    <row r="2" spans="1:5" ht="14.25">
      <c r="A2" s="161"/>
      <c r="B2" s="162" t="s">
        <v>72</v>
      </c>
      <c r="C2" s="163" t="s">
        <v>73</v>
      </c>
      <c r="D2" s="164"/>
      <c r="E2" s="164"/>
    </row>
    <row r="3" spans="1:5" ht="14.25">
      <c r="A3" s="161"/>
      <c r="B3" s="162" t="s">
        <v>74</v>
      </c>
      <c r="C3" s="165" t="s">
        <v>75</v>
      </c>
      <c r="D3" s="164"/>
      <c r="E3" s="164"/>
    </row>
    <row r="4" spans="1:5" ht="14.25">
      <c r="A4" s="161"/>
      <c r="B4" s="162"/>
      <c r="C4" s="166" t="s">
        <v>148</v>
      </c>
      <c r="D4" s="164"/>
      <c r="E4" s="164"/>
    </row>
    <row r="5" spans="1:5" ht="15.75" thickBot="1">
      <c r="A5" s="110" t="s">
        <v>76</v>
      </c>
      <c r="B5" s="167"/>
      <c r="C5" s="163"/>
      <c r="D5" s="164"/>
      <c r="E5" s="164"/>
    </row>
    <row r="6" spans="1:5" ht="51" customHeight="1" thickBot="1">
      <c r="A6" s="168" t="s">
        <v>4</v>
      </c>
      <c r="B6" s="169" t="s">
        <v>77</v>
      </c>
      <c r="C6" s="7" t="s">
        <v>6</v>
      </c>
      <c r="D6" s="170" t="s">
        <v>7</v>
      </c>
      <c r="E6" s="114" t="s">
        <v>8</v>
      </c>
    </row>
    <row r="7" spans="1:5" ht="15.75" thickBot="1">
      <c r="A7" s="171" t="s">
        <v>78</v>
      </c>
      <c r="B7" s="172" t="s">
        <v>79</v>
      </c>
      <c r="C7" s="173">
        <v>1164239</v>
      </c>
      <c r="D7" s="174">
        <f>D8+D12+D15</f>
        <v>2905</v>
      </c>
      <c r="E7" s="175">
        <f>SUM(C7:D7)</f>
        <v>1167144</v>
      </c>
    </row>
    <row r="8" spans="1:5" ht="13.5" thickBot="1">
      <c r="A8" s="176" t="s">
        <v>80</v>
      </c>
      <c r="B8" s="177" t="s">
        <v>81</v>
      </c>
      <c r="C8" s="358">
        <v>844579</v>
      </c>
      <c r="D8" s="158">
        <f>D9</f>
        <v>532</v>
      </c>
      <c r="E8" s="359">
        <f>SUM(C8:D8)</f>
        <v>845111</v>
      </c>
    </row>
    <row r="9" spans="1:5" ht="12.75">
      <c r="A9" s="215">
        <v>50</v>
      </c>
      <c r="B9" s="346" t="s">
        <v>82</v>
      </c>
      <c r="C9" s="360">
        <v>684010</v>
      </c>
      <c r="D9" s="178">
        <v>532</v>
      </c>
      <c r="E9" s="361">
        <f>SUM(C9:D9)</f>
        <v>684542</v>
      </c>
    </row>
    <row r="10" spans="1:5" ht="15" hidden="1">
      <c r="A10" s="326"/>
      <c r="B10" s="347"/>
      <c r="C10" s="337"/>
      <c r="D10" s="179"/>
      <c r="E10" s="180"/>
    </row>
    <row r="11" spans="1:5" ht="12.75" hidden="1">
      <c r="A11" s="224"/>
      <c r="B11" s="348"/>
      <c r="C11" s="202"/>
      <c r="D11" s="182"/>
      <c r="E11" s="183"/>
    </row>
    <row r="12" spans="1:5" ht="12.75" hidden="1">
      <c r="A12" s="226"/>
      <c r="B12" s="349"/>
      <c r="C12" s="208"/>
      <c r="D12" s="133"/>
      <c r="E12" s="134"/>
    </row>
    <row r="13" spans="1:5" ht="12.75">
      <c r="A13" s="227"/>
      <c r="B13" s="185"/>
      <c r="C13" s="208"/>
      <c r="D13" s="133"/>
      <c r="E13" s="134"/>
    </row>
    <row r="14" spans="1:5" ht="12.75">
      <c r="A14" s="327" t="s">
        <v>85</v>
      </c>
      <c r="B14" s="350" t="s">
        <v>86</v>
      </c>
      <c r="C14" s="208"/>
      <c r="D14" s="133"/>
      <c r="E14" s="134"/>
    </row>
    <row r="15" spans="1:5" ht="12.75">
      <c r="A15" s="226" t="s">
        <v>87</v>
      </c>
      <c r="B15" s="192" t="s">
        <v>84</v>
      </c>
      <c r="C15" s="208">
        <v>13480</v>
      </c>
      <c r="D15" s="133">
        <v>2373</v>
      </c>
      <c r="E15" s="134">
        <f>SUM(C15:D15)</f>
        <v>15853</v>
      </c>
    </row>
    <row r="16" spans="1:5" ht="13.5" thickBot="1">
      <c r="A16" s="227"/>
      <c r="B16" s="185"/>
      <c r="C16" s="355"/>
      <c r="D16" s="356"/>
      <c r="E16" s="357"/>
    </row>
    <row r="17" spans="1:5" ht="15.75" thickBot="1">
      <c r="A17" s="209" t="s">
        <v>88</v>
      </c>
      <c r="B17" s="187" t="s">
        <v>89</v>
      </c>
      <c r="C17" s="188">
        <v>616062</v>
      </c>
      <c r="D17" s="189">
        <f>D19</f>
        <v>3500</v>
      </c>
      <c r="E17" s="119">
        <f>SUM(C17:D17)</f>
        <v>619562</v>
      </c>
    </row>
    <row r="18" spans="1:5" ht="12.75">
      <c r="A18" s="224" t="s">
        <v>90</v>
      </c>
      <c r="B18" s="190" t="s">
        <v>91</v>
      </c>
      <c r="C18" s="191"/>
      <c r="D18" s="182"/>
      <c r="E18" s="183"/>
    </row>
    <row r="19" spans="1:5" ht="12.75">
      <c r="A19" s="226" t="s">
        <v>83</v>
      </c>
      <c r="B19" s="192" t="s">
        <v>84</v>
      </c>
      <c r="C19" s="193">
        <v>80158</v>
      </c>
      <c r="D19" s="133">
        <v>3500</v>
      </c>
      <c r="E19" s="134">
        <f>SUM(C19:D19)</f>
        <v>83658</v>
      </c>
    </row>
    <row r="20" spans="1:5" ht="15.75" thickBot="1">
      <c r="A20" s="323"/>
      <c r="B20" s="194"/>
      <c r="C20" s="195"/>
      <c r="D20" s="196"/>
      <c r="E20" s="197"/>
    </row>
    <row r="21" spans="1:5" ht="15.75" thickBot="1">
      <c r="A21" s="209" t="s">
        <v>92</v>
      </c>
      <c r="B21" s="187" t="s">
        <v>93</v>
      </c>
      <c r="C21" s="188">
        <v>542424</v>
      </c>
      <c r="D21" s="118">
        <f>D23</f>
        <v>-6504</v>
      </c>
      <c r="E21" s="119">
        <f>SUM(C21:D21)</f>
        <v>535920</v>
      </c>
    </row>
    <row r="22" spans="1:5" ht="12.75">
      <c r="A22" s="224" t="s">
        <v>94</v>
      </c>
      <c r="B22" s="190" t="s">
        <v>95</v>
      </c>
      <c r="C22" s="202"/>
      <c r="D22" s="182"/>
      <c r="E22" s="183"/>
    </row>
    <row r="23" spans="1:5" ht="12.75">
      <c r="A23" s="226" t="s">
        <v>96</v>
      </c>
      <c r="B23" s="192" t="s">
        <v>30</v>
      </c>
      <c r="C23" s="208">
        <v>156885</v>
      </c>
      <c r="D23" s="133">
        <v>-6504</v>
      </c>
      <c r="E23" s="134">
        <f>SUM(C23:D23)</f>
        <v>150381</v>
      </c>
    </row>
    <row r="24" spans="1:5" ht="13.5" thickBot="1">
      <c r="A24" s="227"/>
      <c r="B24" s="185"/>
      <c r="C24" s="204"/>
      <c r="D24" s="196"/>
      <c r="E24" s="197"/>
    </row>
    <row r="25" spans="1:5" ht="15.75" thickBot="1">
      <c r="A25" s="328" t="s">
        <v>97</v>
      </c>
      <c r="B25" s="172" t="s">
        <v>98</v>
      </c>
      <c r="C25" s="199">
        <v>2294387</v>
      </c>
      <c r="D25" s="174">
        <f>D26+D29+D32+D35+D38</f>
        <v>-9326</v>
      </c>
      <c r="E25" s="200">
        <f>SUM(C25:D25)</f>
        <v>2285061</v>
      </c>
    </row>
    <row r="26" spans="1:5" ht="13.5" thickBot="1">
      <c r="A26" s="213" t="s">
        <v>99</v>
      </c>
      <c r="B26" s="205" t="s">
        <v>100</v>
      </c>
      <c r="C26" s="339">
        <v>474946</v>
      </c>
      <c r="D26" s="158">
        <f>D27</f>
        <v>-15386</v>
      </c>
      <c r="E26" s="201">
        <f>SUM(C26:D26)</f>
        <v>459560</v>
      </c>
    </row>
    <row r="27" spans="1:5" ht="12.75">
      <c r="A27" s="215" t="s">
        <v>96</v>
      </c>
      <c r="B27" s="207" t="s">
        <v>30</v>
      </c>
      <c r="C27" s="340">
        <v>247963</v>
      </c>
      <c r="D27" s="178">
        <v>-15386</v>
      </c>
      <c r="E27" s="322">
        <f>SUM(C27:D27)</f>
        <v>232577</v>
      </c>
    </row>
    <row r="28" spans="1:5" ht="15.75" thickBot="1">
      <c r="A28" s="329"/>
      <c r="B28" s="351"/>
      <c r="C28" s="195"/>
      <c r="D28" s="320"/>
      <c r="E28" s="219"/>
    </row>
    <row r="29" spans="1:5" ht="13.5" thickBot="1">
      <c r="A29" s="213" t="s">
        <v>101</v>
      </c>
      <c r="B29" s="205" t="s">
        <v>102</v>
      </c>
      <c r="C29" s="206">
        <v>323613</v>
      </c>
      <c r="D29" s="147">
        <f>D30</f>
        <v>910</v>
      </c>
      <c r="E29" s="148">
        <f>SUM(C29:D29)</f>
        <v>324523</v>
      </c>
    </row>
    <row r="30" spans="1:5" ht="12.75">
      <c r="A30" s="226" t="s">
        <v>96</v>
      </c>
      <c r="B30" s="192" t="s">
        <v>30</v>
      </c>
      <c r="C30" s="202">
        <v>93390</v>
      </c>
      <c r="D30" s="182">
        <v>910</v>
      </c>
      <c r="E30" s="183">
        <f>SUM(C30:D30)</f>
        <v>94300</v>
      </c>
    </row>
    <row r="31" spans="1:5" ht="13.5" thickBot="1">
      <c r="A31" s="324"/>
      <c r="B31" s="203"/>
      <c r="C31" s="204"/>
      <c r="D31" s="196"/>
      <c r="E31" s="197"/>
    </row>
    <row r="32" spans="1:5" ht="13.5" thickBot="1">
      <c r="A32" s="213" t="s">
        <v>103</v>
      </c>
      <c r="B32" s="205" t="s">
        <v>104</v>
      </c>
      <c r="C32" s="206">
        <v>271847</v>
      </c>
      <c r="D32" s="147">
        <f>D33</f>
        <v>350</v>
      </c>
      <c r="E32" s="148">
        <f>SUM(C32:D32)</f>
        <v>272197</v>
      </c>
    </row>
    <row r="33" spans="1:5" ht="12.75">
      <c r="A33" s="226" t="s">
        <v>96</v>
      </c>
      <c r="B33" s="192" t="s">
        <v>30</v>
      </c>
      <c r="C33" s="202">
        <v>108642</v>
      </c>
      <c r="D33" s="182">
        <v>350</v>
      </c>
      <c r="E33" s="183">
        <f>SUM(C33:D33)</f>
        <v>108992</v>
      </c>
    </row>
    <row r="34" spans="1:5" ht="13.5" thickBot="1">
      <c r="A34" s="324"/>
      <c r="B34" s="203"/>
      <c r="C34" s="204"/>
      <c r="D34" s="196"/>
      <c r="E34" s="197"/>
    </row>
    <row r="35" spans="1:5" ht="13.5" thickBot="1">
      <c r="A35" s="213" t="s">
        <v>105</v>
      </c>
      <c r="B35" s="205" t="s">
        <v>106</v>
      </c>
      <c r="C35" s="206">
        <v>310628</v>
      </c>
      <c r="D35" s="147">
        <f>D36</f>
        <v>2500</v>
      </c>
      <c r="E35" s="148">
        <f>SUM(C35:D35)</f>
        <v>313128</v>
      </c>
    </row>
    <row r="36" spans="1:5" ht="12.75">
      <c r="A36" s="226" t="s">
        <v>96</v>
      </c>
      <c r="B36" s="192" t="s">
        <v>30</v>
      </c>
      <c r="C36" s="202">
        <v>117480</v>
      </c>
      <c r="D36" s="182">
        <v>2500</v>
      </c>
      <c r="E36" s="183">
        <f>SUM(C36:D36)</f>
        <v>119980</v>
      </c>
    </row>
    <row r="37" spans="1:5" ht="13.5" thickBot="1">
      <c r="A37" s="324"/>
      <c r="B37" s="203"/>
      <c r="C37" s="204"/>
      <c r="D37" s="196"/>
      <c r="E37" s="197"/>
    </row>
    <row r="38" spans="1:5" ht="13.5" thickBot="1">
      <c r="A38" s="213" t="s">
        <v>107</v>
      </c>
      <c r="B38" s="205" t="s">
        <v>108</v>
      </c>
      <c r="C38" s="206">
        <v>71473</v>
      </c>
      <c r="D38" s="147">
        <f>D39+D40</f>
        <v>2300</v>
      </c>
      <c r="E38" s="148">
        <f>SUM(C38:D38)</f>
        <v>73773</v>
      </c>
    </row>
    <row r="39" spans="1:5" ht="12.75">
      <c r="A39" s="330" t="s">
        <v>109</v>
      </c>
      <c r="B39" s="207" t="s">
        <v>29</v>
      </c>
      <c r="C39" s="202">
        <v>38797</v>
      </c>
      <c r="D39" s="182">
        <v>1000</v>
      </c>
      <c r="E39" s="183">
        <f>SUM(C39:D39)</f>
        <v>39797</v>
      </c>
    </row>
    <row r="40" spans="1:5" ht="12.75">
      <c r="A40" s="226" t="s">
        <v>96</v>
      </c>
      <c r="B40" s="192" t="s">
        <v>30</v>
      </c>
      <c r="C40" s="208">
        <v>32676</v>
      </c>
      <c r="D40" s="133">
        <v>1300</v>
      </c>
      <c r="E40" s="134">
        <f>SUM(C40:D40)</f>
        <v>33976</v>
      </c>
    </row>
    <row r="41" spans="1:5" ht="13.5" thickBot="1">
      <c r="A41" s="227"/>
      <c r="B41" s="185"/>
      <c r="C41" s="204"/>
      <c r="D41" s="196"/>
      <c r="E41" s="197"/>
    </row>
    <row r="42" spans="1:5" ht="15.75" thickBot="1">
      <c r="A42" s="209" t="s">
        <v>110</v>
      </c>
      <c r="B42" s="187" t="s">
        <v>111</v>
      </c>
      <c r="C42" s="210">
        <v>5668896</v>
      </c>
      <c r="D42" s="118">
        <f>D44+D47+D50+D53+D57+D59+D65+D71+D77+D82+D85</f>
        <v>24509</v>
      </c>
      <c r="E42" s="119">
        <f>SUM(C42:D42)</f>
        <v>5693405</v>
      </c>
    </row>
    <row r="43" spans="1:5" ht="18" customHeight="1" thickBot="1">
      <c r="A43" s="323"/>
      <c r="B43" s="194"/>
      <c r="C43" s="341"/>
      <c r="D43" s="211"/>
      <c r="E43" s="212"/>
    </row>
    <row r="44" spans="1:5" ht="13.5" thickBot="1">
      <c r="A44" s="213" t="s">
        <v>112</v>
      </c>
      <c r="B44" s="205" t="s">
        <v>113</v>
      </c>
      <c r="C44" s="342">
        <v>246489</v>
      </c>
      <c r="D44" s="214">
        <f>D45</f>
        <v>1300</v>
      </c>
      <c r="E44" s="159">
        <f>SUM(C44:D44)</f>
        <v>247789</v>
      </c>
    </row>
    <row r="45" spans="1:5" ht="12.75">
      <c r="A45" s="215" t="s">
        <v>96</v>
      </c>
      <c r="B45" s="207" t="s">
        <v>30</v>
      </c>
      <c r="C45" s="343">
        <v>64971</v>
      </c>
      <c r="D45" s="216">
        <v>1300</v>
      </c>
      <c r="E45" s="217">
        <f>SUM(C45:D45)</f>
        <v>66271</v>
      </c>
    </row>
    <row r="46" spans="1:5" ht="13.5" thickBot="1">
      <c r="A46" s="324"/>
      <c r="B46" s="203"/>
      <c r="C46" s="344"/>
      <c r="D46" s="218"/>
      <c r="E46" s="219"/>
    </row>
    <row r="47" spans="1:5" ht="13.5" thickBot="1">
      <c r="A47" s="213" t="s">
        <v>112</v>
      </c>
      <c r="B47" s="205" t="s">
        <v>114</v>
      </c>
      <c r="C47" s="342">
        <v>423421</v>
      </c>
      <c r="D47" s="214">
        <f>D48</f>
        <v>2400</v>
      </c>
      <c r="E47" s="159">
        <f>SUM(C47:D47)</f>
        <v>425821</v>
      </c>
    </row>
    <row r="48" spans="1:5" ht="12.75">
      <c r="A48" s="215" t="s">
        <v>96</v>
      </c>
      <c r="B48" s="207" t="s">
        <v>30</v>
      </c>
      <c r="C48" s="343">
        <v>121476</v>
      </c>
      <c r="D48" s="216">
        <v>2400</v>
      </c>
      <c r="E48" s="217">
        <f>SUM(C48:D48)</f>
        <v>123876</v>
      </c>
    </row>
    <row r="49" spans="1:5" ht="13.5" thickBot="1">
      <c r="A49" s="324"/>
      <c r="B49" s="203"/>
      <c r="C49" s="344"/>
      <c r="D49" s="218"/>
      <c r="E49" s="219"/>
    </row>
    <row r="50" spans="1:5" ht="13.5" thickBot="1">
      <c r="A50" s="213" t="s">
        <v>112</v>
      </c>
      <c r="B50" s="205" t="s">
        <v>115</v>
      </c>
      <c r="C50" s="342">
        <v>185973</v>
      </c>
      <c r="D50" s="214">
        <f>D51</f>
        <v>400</v>
      </c>
      <c r="E50" s="159">
        <f>SUM(C50:D50)</f>
        <v>186373</v>
      </c>
    </row>
    <row r="51" spans="1:5" ht="12.75">
      <c r="A51" s="215" t="s">
        <v>96</v>
      </c>
      <c r="B51" s="207" t="s">
        <v>30</v>
      </c>
      <c r="C51" s="343">
        <v>78609</v>
      </c>
      <c r="D51" s="216">
        <v>400</v>
      </c>
      <c r="E51" s="217">
        <f>SUM(C51:D51)</f>
        <v>79009</v>
      </c>
    </row>
    <row r="52" spans="1:5" ht="13.5" thickBot="1">
      <c r="A52" s="325"/>
      <c r="B52" s="220"/>
      <c r="C52" s="344"/>
      <c r="D52" s="218"/>
      <c r="E52" s="219"/>
    </row>
    <row r="53" spans="1:5" ht="13.5" thickBot="1">
      <c r="A53" s="213" t="s">
        <v>112</v>
      </c>
      <c r="B53" s="205" t="s">
        <v>116</v>
      </c>
      <c r="C53" s="342">
        <v>552228</v>
      </c>
      <c r="D53" s="214">
        <f>D54</f>
        <v>2400</v>
      </c>
      <c r="E53" s="159">
        <f>SUM(C53:D53)</f>
        <v>554628</v>
      </c>
    </row>
    <row r="54" spans="1:5" ht="12.75">
      <c r="A54" s="226" t="s">
        <v>96</v>
      </c>
      <c r="B54" s="192" t="s">
        <v>30</v>
      </c>
      <c r="C54" s="345">
        <v>122174</v>
      </c>
      <c r="D54" s="221">
        <v>2400</v>
      </c>
      <c r="E54" s="160">
        <f>SUM(C54:D54)</f>
        <v>124574</v>
      </c>
    </row>
    <row r="55" spans="1:5" ht="12.75">
      <c r="A55" s="226"/>
      <c r="B55" s="192"/>
      <c r="C55" s="345"/>
      <c r="D55" s="222"/>
      <c r="E55" s="223"/>
    </row>
    <row r="56" spans="1:5" ht="12.75">
      <c r="A56" s="224" t="s">
        <v>112</v>
      </c>
      <c r="B56" s="225" t="s">
        <v>117</v>
      </c>
      <c r="C56" s="202"/>
      <c r="D56" s="182"/>
      <c r="E56" s="183"/>
    </row>
    <row r="57" spans="1:5" ht="12.75">
      <c r="A57" s="226" t="s">
        <v>96</v>
      </c>
      <c r="B57" s="192" t="s">
        <v>118</v>
      </c>
      <c r="C57" s="208">
        <v>32000</v>
      </c>
      <c r="D57" s="133">
        <v>7000</v>
      </c>
      <c r="E57" s="134">
        <f>SUM(C57:D57)</f>
        <v>39000</v>
      </c>
    </row>
    <row r="58" spans="1:5" ht="13.5" thickBot="1">
      <c r="A58" s="227"/>
      <c r="B58" s="228"/>
      <c r="C58" s="338"/>
      <c r="D58" s="141"/>
      <c r="E58" s="142"/>
    </row>
    <row r="59" spans="1:5" ht="13.5" thickBot="1">
      <c r="A59" s="331" t="s">
        <v>119</v>
      </c>
      <c r="B59" s="352" t="s">
        <v>120</v>
      </c>
      <c r="C59" s="206">
        <v>387688</v>
      </c>
      <c r="D59" s="147">
        <f>SUM(D60:D63)</f>
        <v>7395</v>
      </c>
      <c r="E59" s="148">
        <f>SUM(C59:D59)</f>
        <v>395083</v>
      </c>
    </row>
    <row r="60" spans="1:5" ht="12.75">
      <c r="A60" s="330" t="s">
        <v>109</v>
      </c>
      <c r="B60" s="346" t="s">
        <v>121</v>
      </c>
      <c r="C60" s="202"/>
      <c r="D60" s="182"/>
      <c r="E60" s="183"/>
    </row>
    <row r="61" spans="1:5" ht="12.75">
      <c r="A61" s="332"/>
      <c r="B61" s="192" t="s">
        <v>122</v>
      </c>
      <c r="C61" s="208">
        <v>217773</v>
      </c>
      <c r="D61" s="133">
        <v>6747</v>
      </c>
      <c r="E61" s="134">
        <f>SUM(C61:D61)</f>
        <v>224520</v>
      </c>
    </row>
    <row r="62" spans="1:5" ht="12.75">
      <c r="A62" s="226" t="s">
        <v>96</v>
      </c>
      <c r="B62" s="192" t="s">
        <v>30</v>
      </c>
      <c r="C62" s="208"/>
      <c r="D62" s="133"/>
      <c r="E62" s="134"/>
    </row>
    <row r="63" spans="1:5" ht="12.75">
      <c r="A63" s="226"/>
      <c r="B63" s="192" t="s">
        <v>123</v>
      </c>
      <c r="C63" s="208">
        <v>69420</v>
      </c>
      <c r="D63" s="133">
        <v>648</v>
      </c>
      <c r="E63" s="134">
        <f>SUM(C63:D63)</f>
        <v>70068</v>
      </c>
    </row>
    <row r="64" spans="1:5" ht="13.5" thickBot="1">
      <c r="A64" s="333"/>
      <c r="B64" s="230"/>
      <c r="C64" s="204"/>
      <c r="D64" s="196"/>
      <c r="E64" s="197"/>
    </row>
    <row r="65" spans="1:5" ht="13.5" thickBot="1">
      <c r="A65" s="334" t="s">
        <v>119</v>
      </c>
      <c r="B65" s="205" t="s">
        <v>124</v>
      </c>
      <c r="C65" s="206">
        <v>1278342</v>
      </c>
      <c r="D65" s="147">
        <f>SUM(D66:D69)</f>
        <v>22275</v>
      </c>
      <c r="E65" s="148">
        <f>SUM(C65:D65)</f>
        <v>1300617</v>
      </c>
    </row>
    <row r="66" spans="1:5" ht="12.75">
      <c r="A66" s="215" t="s">
        <v>109</v>
      </c>
      <c r="B66" s="207" t="s">
        <v>121</v>
      </c>
      <c r="C66" s="202"/>
      <c r="D66" s="182"/>
      <c r="E66" s="183"/>
    </row>
    <row r="67" spans="1:5" ht="12.75">
      <c r="A67" s="332"/>
      <c r="B67" s="192" t="s">
        <v>122</v>
      </c>
      <c r="C67" s="208">
        <v>650428</v>
      </c>
      <c r="D67" s="133">
        <v>27218</v>
      </c>
      <c r="E67" s="134">
        <f>SUM(C67:D67)</f>
        <v>677646</v>
      </c>
    </row>
    <row r="68" spans="1:5" ht="12.75">
      <c r="A68" s="226" t="s">
        <v>96</v>
      </c>
      <c r="B68" s="192" t="s">
        <v>30</v>
      </c>
      <c r="C68" s="208"/>
      <c r="D68" s="133"/>
      <c r="E68" s="134"/>
    </row>
    <row r="69" spans="1:5" ht="12.75">
      <c r="A69" s="226"/>
      <c r="B69" s="192" t="s">
        <v>123</v>
      </c>
      <c r="C69" s="208">
        <v>180446</v>
      </c>
      <c r="D69" s="133">
        <v>-4943</v>
      </c>
      <c r="E69" s="134">
        <f>SUM(C69:D69)</f>
        <v>175503</v>
      </c>
    </row>
    <row r="70" spans="1:5" ht="13.5" thickBot="1">
      <c r="A70" s="333"/>
      <c r="B70" s="230"/>
      <c r="C70" s="204"/>
      <c r="D70" s="196"/>
      <c r="E70" s="197"/>
    </row>
    <row r="71" spans="1:5" ht="13.5" thickBot="1">
      <c r="A71" s="334" t="s">
        <v>119</v>
      </c>
      <c r="B71" s="205" t="s">
        <v>125</v>
      </c>
      <c r="C71" s="206">
        <v>1082892</v>
      </c>
      <c r="D71" s="147">
        <f>SUM(D72:D76)</f>
        <v>29544</v>
      </c>
      <c r="E71" s="148">
        <f>SUM(C71:D71)</f>
        <v>1112436</v>
      </c>
    </row>
    <row r="72" spans="1:5" ht="12.75">
      <c r="A72" s="215" t="s">
        <v>109</v>
      </c>
      <c r="B72" s="207" t="s">
        <v>121</v>
      </c>
      <c r="C72" s="202"/>
      <c r="D72" s="182"/>
      <c r="E72" s="183"/>
    </row>
    <row r="73" spans="1:5" ht="12.75">
      <c r="A73" s="332"/>
      <c r="B73" s="192" t="s">
        <v>122</v>
      </c>
      <c r="C73" s="208">
        <v>599757</v>
      </c>
      <c r="D73" s="133">
        <v>28172</v>
      </c>
      <c r="E73" s="134">
        <f>SUM(C73:D73)</f>
        <v>627929</v>
      </c>
    </row>
    <row r="74" spans="1:5" ht="12.75">
      <c r="A74" s="226" t="s">
        <v>96</v>
      </c>
      <c r="B74" s="192" t="s">
        <v>30</v>
      </c>
      <c r="C74" s="208"/>
      <c r="D74" s="133"/>
      <c r="E74" s="134"/>
    </row>
    <row r="75" spans="1:5" ht="12.75">
      <c r="A75" s="226"/>
      <c r="B75" s="192" t="s">
        <v>123</v>
      </c>
      <c r="C75" s="208">
        <v>127454</v>
      </c>
      <c r="D75" s="133">
        <v>1372</v>
      </c>
      <c r="E75" s="134">
        <f>SUM(C75:D75)</f>
        <v>128826</v>
      </c>
    </row>
    <row r="76" spans="1:5" ht="13.5" thickBot="1">
      <c r="A76" s="333"/>
      <c r="B76" s="230"/>
      <c r="C76" s="204"/>
      <c r="D76" s="196"/>
      <c r="E76" s="197"/>
    </row>
    <row r="77" spans="1:5" ht="13.5" thickBot="1">
      <c r="A77" s="213" t="s">
        <v>126</v>
      </c>
      <c r="B77" s="205" t="s">
        <v>127</v>
      </c>
      <c r="C77" s="206">
        <v>581706</v>
      </c>
      <c r="D77" s="147">
        <f>SUM(D78:D80)</f>
        <v>10932</v>
      </c>
      <c r="E77" s="148">
        <f>SUM(C77:D77)</f>
        <v>592638</v>
      </c>
    </row>
    <row r="78" spans="1:5" ht="12.75">
      <c r="A78" s="215" t="s">
        <v>109</v>
      </c>
      <c r="B78" s="207" t="s">
        <v>29</v>
      </c>
      <c r="C78" s="202"/>
      <c r="D78" s="182"/>
      <c r="E78" s="183"/>
    </row>
    <row r="79" spans="1:5" ht="12.75">
      <c r="A79" s="332"/>
      <c r="B79" s="192" t="s">
        <v>122</v>
      </c>
      <c r="C79" s="208">
        <v>275053</v>
      </c>
      <c r="D79" s="133">
        <v>10932</v>
      </c>
      <c r="E79" s="134">
        <f>SUM(C79:D79)</f>
        <v>285985</v>
      </c>
    </row>
    <row r="80" spans="1:5" ht="12.75">
      <c r="A80" s="332"/>
      <c r="B80" s="192"/>
      <c r="C80" s="208"/>
      <c r="D80" s="133"/>
      <c r="E80" s="134"/>
    </row>
    <row r="81" spans="1:5" ht="12.75">
      <c r="A81" s="327" t="s">
        <v>119</v>
      </c>
      <c r="B81" s="350" t="s">
        <v>128</v>
      </c>
      <c r="C81" s="208"/>
      <c r="D81" s="133"/>
      <c r="E81" s="134"/>
    </row>
    <row r="82" spans="1:5" ht="12.75">
      <c r="A82" s="335" t="s">
        <v>109</v>
      </c>
      <c r="B82" s="353" t="s">
        <v>29</v>
      </c>
      <c r="C82" s="208">
        <v>62336</v>
      </c>
      <c r="D82" s="133">
        <v>-62137</v>
      </c>
      <c r="E82" s="134">
        <f>SUM(C82:D82)</f>
        <v>199</v>
      </c>
    </row>
    <row r="83" spans="1:5" ht="12.75">
      <c r="A83" s="332"/>
      <c r="B83" s="229"/>
      <c r="C83" s="208"/>
      <c r="D83" s="133"/>
      <c r="E83" s="134"/>
    </row>
    <row r="84" spans="1:5" ht="12.75">
      <c r="A84" s="327" t="s">
        <v>119</v>
      </c>
      <c r="B84" s="354" t="s">
        <v>129</v>
      </c>
      <c r="C84" s="208"/>
      <c r="D84" s="133"/>
      <c r="E84" s="134"/>
    </row>
    <row r="85" spans="1:5" ht="12.75">
      <c r="A85" s="226" t="s">
        <v>96</v>
      </c>
      <c r="B85" s="192" t="s">
        <v>30</v>
      </c>
      <c r="C85" s="208">
        <v>32000</v>
      </c>
      <c r="D85" s="133">
        <v>3000</v>
      </c>
      <c r="E85" s="134">
        <f>SUM(C85:D85)</f>
        <v>35000</v>
      </c>
    </row>
    <row r="86" spans="1:5" ht="13.5" thickBot="1">
      <c r="A86" s="336"/>
      <c r="B86" s="231"/>
      <c r="C86" s="204"/>
      <c r="D86" s="196"/>
      <c r="E86" s="197"/>
    </row>
    <row r="87" spans="1:5" ht="15.75" thickBot="1">
      <c r="A87" s="232" t="s">
        <v>130</v>
      </c>
      <c r="B87" s="233" t="s">
        <v>131</v>
      </c>
      <c r="C87" s="234">
        <v>1335048</v>
      </c>
      <c r="D87" s="118">
        <f>D88</f>
        <v>536</v>
      </c>
      <c r="E87" s="119">
        <f>SUM(C87:D87)</f>
        <v>1335584</v>
      </c>
    </row>
    <row r="88" spans="1:5" ht="13.5" thickBot="1">
      <c r="A88" s="176" t="s">
        <v>132</v>
      </c>
      <c r="B88" s="177" t="s">
        <v>133</v>
      </c>
      <c r="C88" s="146">
        <v>107444</v>
      </c>
      <c r="D88" s="147">
        <f>D89</f>
        <v>536</v>
      </c>
      <c r="E88" s="148">
        <f>SUM(C88:D88)</f>
        <v>107980</v>
      </c>
    </row>
    <row r="89" spans="1:5" ht="12.75">
      <c r="A89" s="184" t="s">
        <v>96</v>
      </c>
      <c r="B89" s="186" t="s">
        <v>30</v>
      </c>
      <c r="C89" s="181">
        <v>13674</v>
      </c>
      <c r="D89" s="182">
        <v>536</v>
      </c>
      <c r="E89" s="183">
        <f>SUM(C89:D89)</f>
        <v>14210</v>
      </c>
    </row>
    <row r="90" spans="1:5" ht="13.5" thickBot="1">
      <c r="A90" s="228"/>
      <c r="B90" s="321"/>
      <c r="C90" s="198"/>
      <c r="D90" s="196"/>
      <c r="E90" s="197"/>
    </row>
    <row r="91" spans="1:5" ht="15.75" thickBot="1">
      <c r="A91" s="235" t="s">
        <v>134</v>
      </c>
      <c r="B91" s="236"/>
      <c r="C91" s="237">
        <v>11859471</v>
      </c>
      <c r="D91" s="118">
        <f>D7+D17+D21+D25+D42+D87</f>
        <v>15620</v>
      </c>
      <c r="E91" s="119">
        <f>SUM(C91:D91)</f>
        <v>11875091</v>
      </c>
    </row>
    <row r="94" ht="12.75">
      <c r="D94" s="238"/>
    </row>
    <row r="95" ht="12.75">
      <c r="D95" s="238"/>
    </row>
    <row r="96" ht="12.75">
      <c r="D96" s="317"/>
    </row>
    <row r="97" ht="12.75">
      <c r="D97" s="317"/>
    </row>
    <row r="98" ht="12.75">
      <c r="D98" s="238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8515625" style="0" customWidth="1"/>
    <col min="2" max="2" width="50.421875" style="0" customWidth="1"/>
    <col min="3" max="3" width="10.00390625" style="315" customWidth="1"/>
    <col min="4" max="4" width="10.28125" style="316" customWidth="1"/>
    <col min="5" max="5" width="10.7109375" style="316" customWidth="1"/>
  </cols>
  <sheetData>
    <row r="1" spans="1:5" ht="14.25">
      <c r="A1" s="1"/>
      <c r="B1" s="1"/>
      <c r="C1" s="239"/>
      <c r="D1" s="108" t="s">
        <v>135</v>
      </c>
      <c r="E1" s="240"/>
    </row>
    <row r="2" spans="1:5" ht="14.25">
      <c r="A2" s="1"/>
      <c r="B2" s="1"/>
      <c r="C2" s="239"/>
      <c r="D2" s="241" t="s">
        <v>1</v>
      </c>
      <c r="E2" s="242"/>
    </row>
    <row r="3" spans="1:5" ht="14.25">
      <c r="A3" s="1"/>
      <c r="B3" s="1"/>
      <c r="C3" s="239"/>
      <c r="D3" s="241" t="s">
        <v>2</v>
      </c>
      <c r="E3" s="242"/>
    </row>
    <row r="4" spans="1:5" ht="14.25">
      <c r="A4" s="1"/>
      <c r="B4" s="1"/>
      <c r="C4" s="239"/>
      <c r="D4" s="243" t="s">
        <v>148</v>
      </c>
      <c r="E4" s="242"/>
    </row>
    <row r="5" spans="1:5" ht="14.25">
      <c r="A5" s="1"/>
      <c r="B5" s="1"/>
      <c r="C5" s="239"/>
      <c r="D5" s="240"/>
      <c r="E5" s="240"/>
    </row>
    <row r="6" spans="1:5" ht="14.25">
      <c r="A6" s="1"/>
      <c r="B6" s="1"/>
      <c r="C6" s="239"/>
      <c r="D6" s="240"/>
      <c r="E6" s="240"/>
    </row>
    <row r="7" spans="1:5" ht="15.75" thickBot="1">
      <c r="A7" s="244" t="s">
        <v>136</v>
      </c>
      <c r="B7" s="1"/>
      <c r="C7" s="239"/>
      <c r="D7" s="240"/>
      <c r="E7" s="240"/>
    </row>
    <row r="8" spans="1:5" ht="43.5" customHeight="1" thickBot="1">
      <c r="A8" s="245"/>
      <c r="B8" s="246"/>
      <c r="C8" s="8" t="s">
        <v>51</v>
      </c>
      <c r="D8" s="247" t="s">
        <v>7</v>
      </c>
      <c r="E8" s="248" t="s">
        <v>8</v>
      </c>
    </row>
    <row r="9" spans="1:5" ht="15.75" thickBot="1">
      <c r="A9" s="249">
        <v>381</v>
      </c>
      <c r="B9" s="250" t="s">
        <v>34</v>
      </c>
      <c r="C9" s="251">
        <v>7000</v>
      </c>
      <c r="D9" s="252">
        <v>0</v>
      </c>
      <c r="E9" s="253">
        <f>SUM(C9:D9)</f>
        <v>7000</v>
      </c>
    </row>
    <row r="10" spans="1:5" ht="15.75" thickBot="1">
      <c r="A10" s="254"/>
      <c r="B10" s="255"/>
      <c r="C10" s="256"/>
      <c r="D10" s="257"/>
      <c r="E10" s="258"/>
    </row>
    <row r="11" spans="1:5" ht="15.75" thickBot="1">
      <c r="A11" s="259">
        <v>15</v>
      </c>
      <c r="B11" s="260" t="s">
        <v>137</v>
      </c>
      <c r="C11" s="261">
        <v>-4703136</v>
      </c>
      <c r="D11" s="262">
        <f>SUM(D12:D20)</f>
        <v>8390</v>
      </c>
      <c r="E11" s="263">
        <f>SUM(C11:D11)</f>
        <v>-4694746</v>
      </c>
    </row>
    <row r="12" spans="1:5" ht="14.25">
      <c r="A12" s="264" t="s">
        <v>138</v>
      </c>
      <c r="B12" s="265" t="s">
        <v>139</v>
      </c>
      <c r="C12" s="266">
        <v>-1252772</v>
      </c>
      <c r="D12" s="267">
        <v>37239</v>
      </c>
      <c r="E12" s="266">
        <f>SUM(C12:D12)</f>
        <v>-1215533</v>
      </c>
    </row>
    <row r="13" spans="1:5" ht="14.25">
      <c r="A13" s="268"/>
      <c r="B13" s="269"/>
      <c r="C13" s="270"/>
      <c r="D13" s="271"/>
      <c r="E13" s="272"/>
    </row>
    <row r="14" spans="1:5" ht="14.25" hidden="1">
      <c r="A14" s="273"/>
      <c r="B14" s="274"/>
      <c r="C14" s="270"/>
      <c r="D14" s="271"/>
      <c r="E14" s="270"/>
    </row>
    <row r="15" spans="1:5" ht="14.25" hidden="1">
      <c r="A15" s="268"/>
      <c r="B15" s="269"/>
      <c r="C15" s="270"/>
      <c r="D15" s="271"/>
      <c r="E15" s="272"/>
    </row>
    <row r="16" spans="1:5" ht="14.25">
      <c r="A16" s="268" t="s">
        <v>140</v>
      </c>
      <c r="B16" s="269" t="s">
        <v>141</v>
      </c>
      <c r="C16" s="270">
        <v>0</v>
      </c>
      <c r="D16" s="271">
        <v>-6504</v>
      </c>
      <c r="E16" s="270">
        <f>SUM(C16:D16)</f>
        <v>-6504</v>
      </c>
    </row>
    <row r="17" spans="1:5" ht="14.25">
      <c r="A17" s="268"/>
      <c r="B17" s="269"/>
      <c r="C17" s="270"/>
      <c r="D17" s="271"/>
      <c r="E17" s="272"/>
    </row>
    <row r="18" spans="1:5" ht="14.25">
      <c r="A18" s="268" t="s">
        <v>142</v>
      </c>
      <c r="B18" s="269" t="s">
        <v>143</v>
      </c>
      <c r="C18" s="270">
        <v>0</v>
      </c>
      <c r="D18" s="271">
        <v>-6959</v>
      </c>
      <c r="E18" s="270">
        <f>SUM(C18:D18)</f>
        <v>-6959</v>
      </c>
    </row>
    <row r="19" spans="1:5" ht="14.25">
      <c r="A19" s="275"/>
      <c r="B19" s="276"/>
      <c r="C19" s="277"/>
      <c r="D19" s="278"/>
      <c r="E19" s="277"/>
    </row>
    <row r="20" spans="1:5" ht="14.25">
      <c r="A20" s="275" t="s">
        <v>144</v>
      </c>
      <c r="B20" s="276" t="s">
        <v>147</v>
      </c>
      <c r="C20" s="277">
        <v>0</v>
      </c>
      <c r="D20" s="278">
        <v>-15386</v>
      </c>
      <c r="E20" s="277">
        <f>SUM(C20:D20)</f>
        <v>-15386</v>
      </c>
    </row>
    <row r="21" spans="1:5" ht="15" thickBot="1">
      <c r="A21" s="279"/>
      <c r="B21" s="280"/>
      <c r="C21" s="281"/>
      <c r="D21" s="282"/>
      <c r="E21" s="283"/>
    </row>
    <row r="22" spans="1:5" ht="15.75" thickBot="1">
      <c r="A22" s="284">
        <v>3502</v>
      </c>
      <c r="B22" s="285" t="s">
        <v>145</v>
      </c>
      <c r="C22" s="286">
        <v>2716370</v>
      </c>
      <c r="D22" s="287">
        <f>SUM(D23:D26)</f>
        <v>0</v>
      </c>
      <c r="E22" s="288">
        <f>SUM(C22:D22)</f>
        <v>2716370</v>
      </c>
    </row>
    <row r="23" spans="1:5" ht="15" thickBot="1">
      <c r="A23" s="289"/>
      <c r="B23" s="290"/>
      <c r="C23" s="291"/>
      <c r="D23" s="292"/>
      <c r="E23" s="293"/>
    </row>
    <row r="24" spans="1:5" ht="15.75" thickBot="1">
      <c r="A24" s="294">
        <v>4502</v>
      </c>
      <c r="B24" s="295" t="s">
        <v>37</v>
      </c>
      <c r="C24" s="296">
        <v>-1200162</v>
      </c>
      <c r="D24" s="297">
        <v>0</v>
      </c>
      <c r="E24" s="298">
        <f>SUM(C24:D24)</f>
        <v>-1200162</v>
      </c>
    </row>
    <row r="25" spans="1:5" ht="14.25">
      <c r="A25" s="299"/>
      <c r="B25" s="300"/>
      <c r="C25" s="301"/>
      <c r="D25" s="53"/>
      <c r="E25" s="302"/>
    </row>
    <row r="26" spans="1:5" ht="15">
      <c r="A26" s="303">
        <v>382</v>
      </c>
      <c r="B26" s="304" t="s">
        <v>38</v>
      </c>
      <c r="C26" s="305">
        <v>10000</v>
      </c>
      <c r="D26" s="306">
        <v>0</v>
      </c>
      <c r="E26" s="307">
        <v>10000</v>
      </c>
    </row>
    <row r="27" spans="1:5" ht="15">
      <c r="A27" s="303">
        <v>65</v>
      </c>
      <c r="B27" s="304" t="s">
        <v>39</v>
      </c>
      <c r="C27" s="305">
        <v>-60067</v>
      </c>
      <c r="D27" s="306">
        <v>0</v>
      </c>
      <c r="E27" s="307">
        <f>SUM(C27:D27)</f>
        <v>-60067</v>
      </c>
    </row>
    <row r="28" spans="1:5" ht="15" thickBot="1">
      <c r="A28" s="308"/>
      <c r="B28" s="309"/>
      <c r="C28" s="310"/>
      <c r="D28" s="311"/>
      <c r="E28" s="312"/>
    </row>
    <row r="29" spans="1:5" ht="15.75" thickBot="1">
      <c r="A29" s="313"/>
      <c r="B29" s="115" t="s">
        <v>146</v>
      </c>
      <c r="C29" s="314">
        <v>-3229995</v>
      </c>
      <c r="D29" s="79">
        <f>D9+D11+D22+D24+D26+D27</f>
        <v>8390</v>
      </c>
      <c r="E29" s="79">
        <f>SUM(C29:D29)</f>
        <v>-3221605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Sillamae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Sirle Kupts</cp:lastModifiedBy>
  <cp:lastPrinted>2013-11-21T09:01:50Z</cp:lastPrinted>
  <dcterms:created xsi:type="dcterms:W3CDTF">2013-11-13T12:32:17Z</dcterms:created>
  <dcterms:modified xsi:type="dcterms:W3CDTF">2013-11-21T09:02:48Z</dcterms:modified>
  <cp:category/>
  <cp:version/>
  <cp:contentType/>
  <cp:contentStatus/>
</cp:coreProperties>
</file>