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760" activeTab="3"/>
  </bookViews>
  <sheets>
    <sheet name="Eelarve 2013.a" sheetId="1" r:id="rId1"/>
    <sheet name="Lisa 1 Põhitegevuse tulud" sheetId="2" r:id="rId2"/>
    <sheet name="Lisa 2 Põhitegevuse kulud" sheetId="3" r:id="rId3"/>
    <sheet name="Lisa 3 Investeerimistegevus" sheetId="4" r:id="rId4"/>
  </sheets>
  <definedNames/>
  <calcPr fullCalcOnLoad="1"/>
</workbook>
</file>

<file path=xl/sharedStrings.xml><?xml version="1.0" encoding="utf-8"?>
<sst xmlns="http://schemas.openxmlformats.org/spreadsheetml/2006/main" count="245" uniqueCount="162">
  <si>
    <t>SILLAMÄE  LINNA  2013.AASTA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</si>
  <si>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</si>
  <si>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</si>
  <si>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</si>
  <si>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</si>
  <si>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</si>
  <si>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</si>
  <si>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</si>
  <si>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</si>
  <si>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</si>
  <si>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</si>
  <si>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</si>
  <si>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</si>
  <si>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</si>
  <si>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</si>
  <si>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</si>
  <si>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</si>
  <si>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</si>
  <si>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</si>
  <si>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</si>
  <si>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</si>
  <si>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</si>
  <si>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</si>
  <si>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</si>
  <si>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</si>
  <si>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</si>
  <si>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</si>
  <si>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</si>
  <si>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</si>
  <si>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</si>
  <si>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</si>
  <si>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</si>
  <si>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</si>
  <si>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</si>
  <si>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</si>
  <si>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</si>
  <si>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</si>
  <si>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</si>
  <si>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</si>
  <si>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</si>
  <si>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</si>
  <si>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</si>
  <si>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</si>
  <si>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</si>
  <si>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</si>
  <si>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>Lisa 1</t>
  </si>
  <si>
    <t>Sillamäe Linnavolikogu</t>
  </si>
  <si>
    <t>25.aprilli 2013.a</t>
  </si>
  <si>
    <t>PÕHITEGEVUSE TULUD</t>
  </si>
  <si>
    <t>Tulu nimetus</t>
  </si>
  <si>
    <t>Eelarve (kassa -põhine)</t>
  </si>
  <si>
    <t>3221</t>
  </si>
  <si>
    <t>Laekumised kultuuri- ja kunstiasutuste majandustegevusest</t>
  </si>
  <si>
    <t>3222</t>
  </si>
  <si>
    <t>Laekumised spordi- ja huvialakoolide tegevusest (Ulei)</t>
  </si>
  <si>
    <t>352.00.17.1</t>
  </si>
  <si>
    <t>Tasandusfond (lg 1)</t>
  </si>
  <si>
    <t>352.00.17.2</t>
  </si>
  <si>
    <t>Toetusfond (lg 2) sh</t>
  </si>
  <si>
    <t>352.00</t>
  </si>
  <si>
    <t>Hariduskulude toetus</t>
  </si>
  <si>
    <t>Sotsiaaltoetuste ning teenuste osutamise toetus</t>
  </si>
  <si>
    <t>Muud saadud toetused tegevuskuludeks</t>
  </si>
  <si>
    <t>3500</t>
  </si>
  <si>
    <t>Sihtotstarbelised toetused Sotsiaalministeeriumist</t>
  </si>
  <si>
    <t>Sihtotstarbelised toetused Haridus-ja Teadusministeeriumist</t>
  </si>
  <si>
    <t xml:space="preserve">Sihtotstarbelised toetused </t>
  </si>
  <si>
    <t>Linna bussiliinide dotatsioon</t>
  </si>
  <si>
    <t>PÕHITEGEVUSE  TULUD  KOKKU</t>
  </si>
  <si>
    <t xml:space="preserve">                                                                                                         Lisa 2                </t>
  </si>
  <si>
    <t xml:space="preserve">                                                                                                         Sillamäe Linnavolikogu</t>
  </si>
  <si>
    <t xml:space="preserve">                                                                                                         25. aprilli 2013.a.</t>
  </si>
  <si>
    <t>PÕHITEGEVUSE KULUD</t>
  </si>
  <si>
    <t>Kulu nimetus</t>
  </si>
  <si>
    <t>01</t>
  </si>
  <si>
    <t>Üldised valitsussektori teenused</t>
  </si>
  <si>
    <t>01112</t>
  </si>
  <si>
    <t>Linnavalitsus</t>
  </si>
  <si>
    <t xml:space="preserve">Personalikulud                     </t>
  </si>
  <si>
    <t>01114</t>
  </si>
  <si>
    <t xml:space="preserve">Reservfond   </t>
  </si>
  <si>
    <t>60</t>
  </si>
  <si>
    <t>Muud kulud</t>
  </si>
  <si>
    <t>04</t>
  </si>
  <si>
    <t>Majandus</t>
  </si>
  <si>
    <t>04360</t>
  </si>
  <si>
    <t>Muu energia- ja soojamajandus</t>
  </si>
  <si>
    <t>04512</t>
  </si>
  <si>
    <t>Reisijate veo toetus</t>
  </si>
  <si>
    <t>45</t>
  </si>
  <si>
    <t>Eraldised</t>
  </si>
  <si>
    <t>06</t>
  </si>
  <si>
    <t>Elamu- ja kommunaalmajandus</t>
  </si>
  <si>
    <t>06400</t>
  </si>
  <si>
    <t>Tänavavalgustus</t>
  </si>
  <si>
    <t>55</t>
  </si>
  <si>
    <t>08</t>
  </si>
  <si>
    <t>Vaba aeg ja kultuur</t>
  </si>
  <si>
    <t>08102</t>
  </si>
  <si>
    <t>Spordikompleks Kalev</t>
  </si>
  <si>
    <t>08105</t>
  </si>
  <si>
    <t>Muusikakool</t>
  </si>
  <si>
    <t>08106</t>
  </si>
  <si>
    <t>Sillamäe Huvi- ja Noortekeskus Ulei</t>
  </si>
  <si>
    <t>50</t>
  </si>
  <si>
    <t>08107</t>
  </si>
  <si>
    <t>MTÜ Noorte Omaalgatuse Toetamise Organisatsioon - ESN</t>
  </si>
  <si>
    <t>08202</t>
  </si>
  <si>
    <t>Kultuurikeskus</t>
  </si>
  <si>
    <t>08208</t>
  </si>
  <si>
    <t>Linna merepäevad</t>
  </si>
  <si>
    <t>08203</t>
  </si>
  <si>
    <t>Linna Muuseum</t>
  </si>
  <si>
    <t>08209</t>
  </si>
  <si>
    <t>MTÜ Teater-stuudio "Teine taevas"</t>
  </si>
  <si>
    <t>08300</t>
  </si>
  <si>
    <t>Toimetus Sillamäeski Vestnik</t>
  </si>
  <si>
    <t>08400</t>
  </si>
  <si>
    <t>Sillamäe Õigeusu Pühapäevakool MTÜ                                     (SÕPK "RADUGA")</t>
  </si>
  <si>
    <t>09</t>
  </si>
  <si>
    <t>Haridus</t>
  </si>
  <si>
    <t>09212</t>
  </si>
  <si>
    <t>Eesti Põhikool</t>
  </si>
  <si>
    <t xml:space="preserve">Personalikulud </t>
  </si>
  <si>
    <t xml:space="preserve">             linnaeelarvest</t>
  </si>
  <si>
    <t xml:space="preserve">             riigieelarvest</t>
  </si>
  <si>
    <t>Vanalinna Kool</t>
  </si>
  <si>
    <t xml:space="preserve">Majandamiskulud </t>
  </si>
  <si>
    <t>Kannuka Kool</t>
  </si>
  <si>
    <t>09220</t>
  </si>
  <si>
    <t>Sillamäe Gümnaasium</t>
  </si>
  <si>
    <t>Muud hariduskorralduslikud kulud</t>
  </si>
  <si>
    <t>Põhikoolide reserv</t>
  </si>
  <si>
    <t>10</t>
  </si>
  <si>
    <t>Sotsiaalne kaitse</t>
  </si>
  <si>
    <t>10701</t>
  </si>
  <si>
    <t>Sotsiaalteenuste korraldamise toetus</t>
  </si>
  <si>
    <t>41</t>
  </si>
  <si>
    <t>Vajaduspõhine peretoetus</t>
  </si>
  <si>
    <t>10121</t>
  </si>
  <si>
    <t>Puuetega laste hooldajatoetuse jaotus</t>
  </si>
  <si>
    <t>10402</t>
  </si>
  <si>
    <t>Muu perekondade ja laste sotsiaalne kaitse</t>
  </si>
  <si>
    <t>PÕHITEGEVUSE  KULUD  KOKKU</t>
  </si>
  <si>
    <t>Lisa 3</t>
  </si>
  <si>
    <t>25. aprilli 2013.a</t>
  </si>
  <si>
    <t>INVESTEERIMISTEGEVUS</t>
  </si>
  <si>
    <t>15.</t>
  </si>
  <si>
    <t>Põhivara soetus (-) sh</t>
  </si>
  <si>
    <t>7.</t>
  </si>
  <si>
    <t>Teede remont</t>
  </si>
  <si>
    <t>13.</t>
  </si>
  <si>
    <t>Sillamäe Avatud Noortekeskuse hoone fassaadi remont</t>
  </si>
  <si>
    <t>17.</t>
  </si>
  <si>
    <t>Sillamäe linna videovalvesüsteemi projekt</t>
  </si>
  <si>
    <t>23.</t>
  </si>
  <si>
    <t>Lev Tolstoi tn remondi I etapi läbiviimiseks</t>
  </si>
  <si>
    <t>Põhivara soetuseks saadav sihtfinantseerimine(+) sh</t>
  </si>
  <si>
    <t>3.</t>
  </si>
  <si>
    <t>Toetus Majandus- ja Kommunikatsiooniministeeriumist</t>
  </si>
  <si>
    <t>INVESTEERIMISTEGEVUS  KOKKU</t>
  </si>
  <si>
    <t>määrusele nr 101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</si>
</sst>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Arial Cyr"/>
      <family val="2"/>
    </font>
    <font>
      <sz val="12"/>
      <name val="Arial Baltic"/>
      <family val="0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1"/>
      <name val="Arial Cyr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7">
    <xf numFmtId="0" fontId="0" fillId="0" borderId="0" xfId="0" applyAlignment="1">
      <alignment/>
    </xf>
    <xf numFmtId="0" fontId="1" fillId="0" borderId="0" xfId="21" applyFont="1" applyFill="1" applyBorder="1" applyProtection="1">
      <alignment/>
      <protection locked="0"/>
    </xf>
    <xf numFmtId="3" fontId="3" fillId="0" borderId="0" xfId="21" applyNumberFormat="1" applyFont="1" applyFill="1" applyBorder="1" applyAlignment="1" applyProtection="1">
      <alignment horizontal="left"/>
      <protection locked="0"/>
    </xf>
    <xf numFmtId="0" fontId="4" fillId="0" borderId="1" xfId="27" applyFont="1" applyBorder="1" applyAlignment="1">
      <alignment horizontal="center" vertical="center"/>
      <protection/>
    </xf>
    <xf numFmtId="3" fontId="6" fillId="0" borderId="2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center" vertical="center" wrapText="1"/>
    </xf>
    <xf numFmtId="0" fontId="3" fillId="2" borderId="5" xfId="21" applyFont="1" applyFill="1" applyBorder="1">
      <alignment/>
      <protection/>
    </xf>
    <xf numFmtId="0" fontId="3" fillId="2" borderId="6" xfId="21" applyFont="1" applyFill="1" applyBorder="1">
      <alignment/>
      <protection/>
    </xf>
    <xf numFmtId="0" fontId="3" fillId="2" borderId="7" xfId="21" applyFont="1" applyFill="1" applyBorder="1">
      <alignment/>
      <protection/>
    </xf>
    <xf numFmtId="3" fontId="3" fillId="2" borderId="8" xfId="21" applyNumberFormat="1" applyFont="1" applyFill="1" applyBorder="1" applyAlignment="1" applyProtection="1">
      <alignment/>
      <protection/>
    </xf>
    <xf numFmtId="3" fontId="3" fillId="2" borderId="6" xfId="21" applyNumberFormat="1" applyFont="1" applyFill="1" applyBorder="1" applyAlignment="1" applyProtection="1">
      <alignment/>
      <protection/>
    </xf>
    <xf numFmtId="3" fontId="7" fillId="2" borderId="9" xfId="0" applyNumberFormat="1" applyFont="1" applyFill="1" applyBorder="1" applyAlignment="1">
      <alignment/>
    </xf>
    <xf numFmtId="0" fontId="6" fillId="0" borderId="5" xfId="27" applyFont="1" applyBorder="1">
      <alignment/>
      <protection/>
    </xf>
    <xf numFmtId="0" fontId="6" fillId="0" borderId="6" xfId="19" applyFont="1" applyFill="1" applyBorder="1">
      <alignment/>
      <protection/>
    </xf>
    <xf numFmtId="0" fontId="6" fillId="0" borderId="7" xfId="21" applyFont="1" applyFill="1" applyBorder="1">
      <alignment/>
      <protection/>
    </xf>
    <xf numFmtId="3" fontId="6" fillId="0" borderId="8" xfId="21" applyNumberFormat="1" applyFont="1" applyFill="1" applyBorder="1" applyAlignment="1" applyProtection="1">
      <alignment/>
      <protection/>
    </xf>
    <xf numFmtId="0" fontId="7" fillId="0" borderId="6" xfId="0" applyFont="1" applyBorder="1" applyAlignment="1">
      <alignment/>
    </xf>
    <xf numFmtId="3" fontId="7" fillId="0" borderId="9" xfId="0" applyNumberFormat="1" applyFont="1" applyBorder="1" applyAlignment="1">
      <alignment/>
    </xf>
    <xf numFmtId="0" fontId="8" fillId="0" borderId="10" xfId="27" applyFont="1" applyBorder="1">
      <alignment/>
      <protection/>
    </xf>
    <xf numFmtId="0" fontId="8" fillId="0" borderId="11" xfId="21" applyFont="1" applyFill="1" applyBorder="1">
      <alignment/>
      <protection/>
    </xf>
    <xf numFmtId="0" fontId="8" fillId="0" borderId="12" xfId="21" applyFont="1" applyFill="1" applyBorder="1">
      <alignment/>
      <protection/>
    </xf>
    <xf numFmtId="3" fontId="9" fillId="0" borderId="13" xfId="21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3" fontId="10" fillId="0" borderId="14" xfId="0" applyNumberFormat="1" applyFont="1" applyBorder="1" applyAlignment="1">
      <alignment/>
    </xf>
    <xf numFmtId="0" fontId="8" fillId="0" borderId="15" xfId="27" applyFont="1" applyBorder="1">
      <alignment/>
      <protection/>
    </xf>
    <xf numFmtId="0" fontId="8" fillId="0" borderId="16" xfId="21" applyFont="1" applyFill="1" applyBorder="1">
      <alignment/>
      <protection/>
    </xf>
    <xf numFmtId="0" fontId="8" fillId="0" borderId="17" xfId="21" applyFont="1" applyFill="1" applyBorder="1">
      <alignment/>
      <protection/>
    </xf>
    <xf numFmtId="3" fontId="9" fillId="0" borderId="18" xfId="21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3" fontId="10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1" xfId="0" applyBorder="1" applyAlignment="1">
      <alignment/>
    </xf>
    <xf numFmtId="0" fontId="10" fillId="0" borderId="24" xfId="0" applyFont="1" applyBorder="1" applyAlignment="1">
      <alignment/>
    </xf>
    <xf numFmtId="0" fontId="6" fillId="0" borderId="6" xfId="21" applyFont="1" applyFill="1" applyBorder="1">
      <alignment/>
      <protection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3" fontId="6" fillId="0" borderId="6" xfId="21" applyNumberFormat="1" applyFont="1" applyFill="1" applyBorder="1" applyAlignment="1" applyProtection="1">
      <alignment/>
      <protection/>
    </xf>
    <xf numFmtId="3" fontId="9" fillId="0" borderId="13" xfId="21" applyNumberFormat="1" applyFont="1" applyFill="1" applyBorder="1" applyAlignment="1" applyProtection="1">
      <alignment/>
      <protection/>
    </xf>
    <xf numFmtId="0" fontId="10" fillId="0" borderId="11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8" fillId="0" borderId="17" xfId="19" applyFont="1" applyFill="1" applyBorder="1">
      <alignment/>
      <protection/>
    </xf>
    <xf numFmtId="0" fontId="10" fillId="0" borderId="16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9" fillId="0" borderId="18" xfId="21" applyNumberFormat="1" applyFont="1" applyFill="1" applyBorder="1" applyAlignment="1" applyProtection="1">
      <alignment/>
      <protection/>
    </xf>
    <xf numFmtId="3" fontId="10" fillId="0" borderId="16" xfId="0" applyNumberFormat="1" applyFont="1" applyBorder="1" applyAlignment="1">
      <alignment/>
    </xf>
    <xf numFmtId="0" fontId="8" fillId="0" borderId="20" xfId="27" applyFont="1" applyBorder="1">
      <alignment/>
      <protection/>
    </xf>
    <xf numFmtId="0" fontId="8" fillId="0" borderId="21" xfId="21" applyFont="1" applyFill="1" applyBorder="1">
      <alignment/>
      <protection/>
    </xf>
    <xf numFmtId="0" fontId="8" fillId="0" borderId="22" xfId="19" applyFont="1" applyFill="1" applyBorder="1">
      <alignment/>
      <protection/>
    </xf>
    <xf numFmtId="3" fontId="9" fillId="0" borderId="23" xfId="21" applyNumberFormat="1" applyFont="1" applyFill="1" applyBorder="1" applyAlignment="1" applyProtection="1">
      <alignment/>
      <protection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3" fontId="9" fillId="0" borderId="13" xfId="21" applyNumberFormat="1" applyFont="1" applyFill="1" applyBorder="1" applyProtection="1">
      <alignment/>
      <protection locked="0"/>
    </xf>
    <xf numFmtId="0" fontId="1" fillId="0" borderId="16" xfId="21" applyFont="1" applyFill="1" applyBorder="1">
      <alignment/>
      <protection/>
    </xf>
    <xf numFmtId="0" fontId="0" fillId="0" borderId="24" xfId="0" applyBorder="1" applyAlignment="1">
      <alignment/>
    </xf>
    <xf numFmtId="3" fontId="10" fillId="0" borderId="16" xfId="0" applyNumberFormat="1" applyFont="1" applyBorder="1" applyAlignment="1">
      <alignment/>
    </xf>
    <xf numFmtId="0" fontId="9" fillId="0" borderId="17" xfId="21" applyFont="1" applyFill="1" applyBorder="1">
      <alignment/>
      <protection/>
    </xf>
    <xf numFmtId="0" fontId="10" fillId="0" borderId="16" xfId="0" applyFont="1" applyBorder="1" applyAlignment="1">
      <alignment/>
    </xf>
    <xf numFmtId="0" fontId="8" fillId="0" borderId="17" xfId="21" applyFont="1" applyFill="1" applyBorder="1" applyAlignment="1">
      <alignment/>
      <protection/>
    </xf>
    <xf numFmtId="0" fontId="9" fillId="0" borderId="16" xfId="21" applyFont="1" applyFill="1" applyBorder="1">
      <alignment/>
      <protection/>
    </xf>
    <xf numFmtId="0" fontId="9" fillId="0" borderId="21" xfId="21" applyFont="1" applyFill="1" applyBorder="1">
      <alignment/>
      <protection/>
    </xf>
    <xf numFmtId="0" fontId="9" fillId="0" borderId="22" xfId="21" applyFont="1" applyFill="1" applyBorder="1">
      <alignment/>
      <protection/>
    </xf>
    <xf numFmtId="3" fontId="9" fillId="0" borderId="23" xfId="21" applyNumberFormat="1" applyFont="1" applyFill="1" applyBorder="1" applyAlignment="1" applyProtection="1">
      <alignment/>
      <protection locked="0"/>
    </xf>
    <xf numFmtId="3" fontId="10" fillId="0" borderId="11" xfId="0" applyNumberFormat="1" applyFont="1" applyBorder="1" applyAlignment="1">
      <alignment/>
    </xf>
    <xf numFmtId="0" fontId="1" fillId="0" borderId="21" xfId="21" applyFont="1" applyFill="1" applyBorder="1">
      <alignment/>
      <protection/>
    </xf>
    <xf numFmtId="0" fontId="8" fillId="0" borderId="22" xfId="21" applyFont="1" applyFill="1" applyBorder="1">
      <alignment/>
      <protection/>
    </xf>
    <xf numFmtId="3" fontId="10" fillId="0" borderId="21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2" borderId="5" xfId="19" applyFont="1" applyFill="1" applyBorder="1" applyAlignment="1">
      <alignment horizontal="left"/>
      <protection/>
    </xf>
    <xf numFmtId="0" fontId="3" fillId="2" borderId="6" xfId="19" applyFont="1" applyFill="1" applyBorder="1" applyAlignment="1">
      <alignment horizontal="left"/>
      <protection/>
    </xf>
    <xf numFmtId="0" fontId="3" fillId="2" borderId="7" xfId="19" applyFont="1" applyFill="1" applyBorder="1">
      <alignment/>
      <protection/>
    </xf>
    <xf numFmtId="3" fontId="3" fillId="2" borderId="8" xfId="19" applyNumberFormat="1" applyFont="1" applyFill="1" applyBorder="1">
      <alignment/>
      <protection/>
    </xf>
    <xf numFmtId="3" fontId="3" fillId="2" borderId="6" xfId="19" applyNumberFormat="1" applyFont="1" applyFill="1" applyBorder="1">
      <alignment/>
      <protection/>
    </xf>
    <xf numFmtId="3" fontId="3" fillId="2" borderId="9" xfId="19" applyNumberFormat="1" applyFont="1" applyFill="1" applyBorder="1">
      <alignment/>
      <protection/>
    </xf>
    <xf numFmtId="0" fontId="8" fillId="0" borderId="10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3" fillId="2" borderId="18" xfId="19" applyFont="1" applyFill="1" applyBorder="1" applyAlignment="1">
      <alignment horizontal="left"/>
      <protection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16" xfId="19" applyFont="1" applyFill="1" applyBorder="1" applyAlignment="1">
      <alignment horizontal="left"/>
      <protection/>
    </xf>
    <xf numFmtId="3" fontId="8" fillId="0" borderId="18" xfId="19" applyNumberFormat="1" applyFont="1" applyBorder="1">
      <alignment/>
      <protection/>
    </xf>
    <xf numFmtId="0" fontId="8" fillId="0" borderId="16" xfId="21" applyFont="1" applyFill="1" applyBorder="1" applyAlignment="1">
      <alignment/>
      <protection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3" fillId="3" borderId="25" xfId="21" applyFont="1" applyFill="1" applyBorder="1">
      <alignment/>
      <protection/>
    </xf>
    <xf numFmtId="0" fontId="3" fillId="3" borderId="26" xfId="21" applyFont="1" applyFill="1" applyBorder="1">
      <alignment/>
      <protection/>
    </xf>
    <xf numFmtId="0" fontId="3" fillId="3" borderId="27" xfId="21" applyFont="1" applyFill="1" applyBorder="1">
      <alignment/>
      <protection/>
    </xf>
    <xf numFmtId="3" fontId="3" fillId="3" borderId="28" xfId="19" applyNumberFormat="1" applyFont="1" applyFill="1" applyBorder="1">
      <alignment/>
      <protection/>
    </xf>
    <xf numFmtId="0" fontId="1" fillId="2" borderId="5" xfId="19" applyFont="1" applyFill="1" applyBorder="1">
      <alignment/>
      <protection/>
    </xf>
    <xf numFmtId="0" fontId="5" fillId="2" borderId="6" xfId="19" applyFont="1" applyFill="1" applyBorder="1">
      <alignment/>
      <protection/>
    </xf>
    <xf numFmtId="0" fontId="5" fillId="2" borderId="7" xfId="19" applyFont="1" applyFill="1" applyBorder="1">
      <alignment/>
      <protection/>
    </xf>
    <xf numFmtId="3" fontId="1" fillId="2" borderId="8" xfId="19" applyNumberFormat="1" applyFont="1" applyFill="1" applyBorder="1">
      <alignment/>
      <protection/>
    </xf>
    <xf numFmtId="3" fontId="1" fillId="2" borderId="6" xfId="19" applyNumberFormat="1" applyFont="1" applyFill="1" applyBorder="1">
      <alignment/>
      <protection/>
    </xf>
    <xf numFmtId="0" fontId="1" fillId="0" borderId="11" xfId="21" applyFont="1" applyFill="1" applyBorder="1">
      <alignment/>
      <protection/>
    </xf>
    <xf numFmtId="0" fontId="1" fillId="0" borderId="12" xfId="21" applyFont="1" applyFill="1" applyBorder="1">
      <alignment/>
      <protection/>
    </xf>
    <xf numFmtId="3" fontId="1" fillId="0" borderId="13" xfId="19" applyNumberFormat="1" applyFont="1" applyBorder="1">
      <alignment/>
      <protection/>
    </xf>
    <xf numFmtId="3" fontId="8" fillId="0" borderId="13" xfId="19" applyNumberFormat="1" applyFont="1" applyBorder="1">
      <alignment/>
      <protection/>
    </xf>
    <xf numFmtId="3" fontId="0" fillId="0" borderId="19" xfId="0" applyNumberFormat="1" applyBorder="1" applyAlignment="1">
      <alignment/>
    </xf>
    <xf numFmtId="3" fontId="8" fillId="0" borderId="23" xfId="19" applyNumberFormat="1" applyFont="1" applyBorder="1">
      <alignment/>
      <protection/>
    </xf>
    <xf numFmtId="0" fontId="1" fillId="2" borderId="5" xfId="21" applyFont="1" applyFill="1" applyBorder="1">
      <alignment/>
      <protection/>
    </xf>
    <xf numFmtId="0" fontId="1" fillId="2" borderId="6" xfId="21" applyFont="1" applyFill="1" applyBorder="1">
      <alignment/>
      <protection/>
    </xf>
    <xf numFmtId="0" fontId="1" fillId="2" borderId="7" xfId="21" applyFont="1" applyFill="1" applyBorder="1">
      <alignment/>
      <protection/>
    </xf>
    <xf numFmtId="3" fontId="7" fillId="2" borderId="6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3" borderId="0" xfId="28" applyFont="1" applyFill="1" applyAlignment="1">
      <alignment horizontal="left" vertical="center"/>
      <protection/>
    </xf>
    <xf numFmtId="49" fontId="4" fillId="3" borderId="8" xfId="24" applyNumberFormat="1" applyFont="1" applyFill="1" applyBorder="1" applyAlignment="1">
      <alignment horizontal="center" vertical="center"/>
      <protection/>
    </xf>
    <xf numFmtId="0" fontId="4" fillId="3" borderId="30" xfId="24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21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>
      <alignment horizontal="center" vertical="center" wrapText="1"/>
    </xf>
    <xf numFmtId="0" fontId="3" fillId="2" borderId="8" xfId="19" applyFont="1" applyFill="1" applyBorder="1" applyAlignment="1">
      <alignment horizontal="left"/>
      <protection/>
    </xf>
    <xf numFmtId="0" fontId="3" fillId="2" borderId="30" xfId="19" applyFont="1" applyFill="1" applyBorder="1" applyAlignment="1">
      <alignment horizontal="left"/>
      <protection/>
    </xf>
    <xf numFmtId="3" fontId="3" fillId="2" borderId="5" xfId="21" applyNumberFormat="1" applyFont="1" applyFill="1" applyBorder="1" applyAlignment="1">
      <alignment horizontal="right"/>
      <protection/>
    </xf>
    <xf numFmtId="3" fontId="1" fillId="2" borderId="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21" applyFont="1" applyFill="1" applyBorder="1" applyAlignment="1">
      <alignment horizontal="right"/>
      <protection/>
    </xf>
    <xf numFmtId="0" fontId="8" fillId="0" borderId="31" xfId="21" applyFont="1" applyFill="1" applyBorder="1">
      <alignment/>
      <protection/>
    </xf>
    <xf numFmtId="3" fontId="8" fillId="0" borderId="25" xfId="27" applyNumberFormat="1" applyFont="1" applyFill="1" applyBorder="1" applyAlignment="1">
      <alignment horizontal="right"/>
      <protection/>
    </xf>
    <xf numFmtId="3" fontId="0" fillId="0" borderId="26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0" fontId="3" fillId="2" borderId="30" xfId="21" applyFont="1" applyFill="1" applyBorder="1" applyAlignment="1">
      <alignment horizontal="left"/>
      <protection/>
    </xf>
    <xf numFmtId="3" fontId="7" fillId="2" borderId="6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49" fontId="8" fillId="3" borderId="18" xfId="24" applyNumberFormat="1" applyFont="1" applyFill="1" applyBorder="1" applyAlignment="1">
      <alignment horizontal="right"/>
      <protection/>
    </xf>
    <xf numFmtId="0" fontId="8" fillId="3" borderId="32" xfId="24" applyFont="1" applyFill="1" applyBorder="1">
      <alignment/>
      <protection/>
    </xf>
    <xf numFmtId="3" fontId="8" fillId="3" borderId="10" xfId="27" applyNumberFormat="1" applyFont="1" applyFill="1" applyBorder="1" applyAlignment="1">
      <alignment horizontal="right"/>
      <protection/>
    </xf>
    <xf numFmtId="3" fontId="10" fillId="0" borderId="1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49" fontId="8" fillId="3" borderId="23" xfId="24" applyNumberFormat="1" applyFont="1" applyFill="1" applyBorder="1" applyAlignment="1">
      <alignment horizontal="right"/>
      <protection/>
    </xf>
    <xf numFmtId="0" fontId="8" fillId="3" borderId="33" xfId="24" applyFont="1" applyFill="1" applyBorder="1">
      <alignment/>
      <protection/>
    </xf>
    <xf numFmtId="3" fontId="8" fillId="0" borderId="20" xfId="27" applyNumberFormat="1" applyFont="1" applyBorder="1" applyAlignment="1">
      <alignment horizontal="right"/>
      <protection/>
    </xf>
    <xf numFmtId="3" fontId="9" fillId="0" borderId="21" xfId="21" applyNumberFormat="1" applyFont="1" applyFill="1" applyBorder="1" applyAlignment="1">
      <alignment horizontal="right"/>
      <protection/>
    </xf>
    <xf numFmtId="3" fontId="9" fillId="0" borderId="24" xfId="21" applyNumberFormat="1" applyFont="1" applyFill="1" applyBorder="1" applyAlignment="1">
      <alignment horizontal="right"/>
      <protection/>
    </xf>
    <xf numFmtId="0" fontId="3" fillId="2" borderId="8" xfId="19" applyFont="1" applyFill="1" applyBorder="1" applyAlignment="1">
      <alignment horizontal="center"/>
      <protection/>
    </xf>
    <xf numFmtId="3" fontId="1" fillId="2" borderId="5" xfId="27" applyNumberFormat="1" applyFont="1" applyFill="1" applyBorder="1" applyAlignment="1">
      <alignment horizontal="right"/>
      <protection/>
    </xf>
    <xf numFmtId="0" fontId="1" fillId="0" borderId="28" xfId="21" applyFont="1" applyFill="1" applyBorder="1" applyAlignment="1">
      <alignment horizontal="left"/>
      <protection/>
    </xf>
    <xf numFmtId="0" fontId="1" fillId="0" borderId="31" xfId="21" applyFont="1" applyFill="1" applyBorder="1">
      <alignment/>
      <protection/>
    </xf>
    <xf numFmtId="3" fontId="1" fillId="0" borderId="5" xfId="27" applyNumberFormat="1" applyFont="1" applyBorder="1" applyAlignment="1">
      <alignment horizontal="right"/>
      <protection/>
    </xf>
    <xf numFmtId="3" fontId="7" fillId="0" borderId="6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0" fontId="1" fillId="0" borderId="8" xfId="21" applyFont="1" applyFill="1" applyBorder="1" applyAlignment="1">
      <alignment horizontal="left"/>
      <protection/>
    </xf>
    <xf numFmtId="0" fontId="1" fillId="0" borderId="30" xfId="19" applyFont="1" applyFill="1" applyBorder="1">
      <alignment/>
      <protection/>
    </xf>
    <xf numFmtId="49" fontId="8" fillId="3" borderId="13" xfId="24" applyNumberFormat="1" applyFont="1" applyFill="1" applyBorder="1" applyAlignment="1">
      <alignment horizontal="right"/>
      <protection/>
    </xf>
    <xf numFmtId="0" fontId="8" fillId="3" borderId="34" xfId="24" applyFont="1" applyFill="1" applyBorder="1">
      <alignment/>
      <protection/>
    </xf>
    <xf numFmtId="3" fontId="8" fillId="0" borderId="10" xfId="27" applyNumberFormat="1" applyFont="1" applyBorder="1" applyAlignment="1">
      <alignment horizontal="right"/>
      <protection/>
    </xf>
    <xf numFmtId="3" fontId="10" fillId="0" borderId="21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8" fillId="3" borderId="34" xfId="23" applyFont="1" applyFill="1" applyBorder="1">
      <alignment/>
      <protection/>
    </xf>
    <xf numFmtId="3" fontId="8" fillId="0" borderId="10" xfId="27" applyNumberFormat="1" applyFont="1" applyFill="1" applyBorder="1" applyAlignment="1">
      <alignment horizontal="right"/>
      <protection/>
    </xf>
    <xf numFmtId="3" fontId="8" fillId="0" borderId="15" xfId="27" applyNumberFormat="1" applyFont="1" applyFill="1" applyBorder="1" applyAlignment="1">
      <alignment horizontal="right"/>
      <protection/>
    </xf>
    <xf numFmtId="3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9" fontId="8" fillId="3" borderId="17" xfId="24" applyNumberFormat="1" applyFont="1" applyFill="1" applyBorder="1" applyAlignment="1">
      <alignment horizontal="right"/>
      <protection/>
    </xf>
    <xf numFmtId="3" fontId="8" fillId="0" borderId="20" xfId="27" applyNumberFormat="1" applyFont="1" applyFill="1" applyBorder="1" applyAlignment="1">
      <alignment horizontal="right"/>
      <protection/>
    </xf>
    <xf numFmtId="0" fontId="1" fillId="2" borderId="5" xfId="28" applyFont="1" applyFill="1" applyBorder="1" applyAlignment="1">
      <alignment horizontal="left" vertical="center"/>
      <protection/>
    </xf>
    <xf numFmtId="0" fontId="1" fillId="2" borderId="7" xfId="27" applyFont="1" applyFill="1" applyBorder="1">
      <alignment/>
      <protection/>
    </xf>
    <xf numFmtId="49" fontId="8" fillId="0" borderId="0" xfId="24" applyNumberFormat="1" applyFont="1" applyFill="1" applyBorder="1" applyAlignment="1">
      <alignment horizontal="right"/>
      <protection/>
    </xf>
    <xf numFmtId="0" fontId="8" fillId="0" borderId="0" xfId="24" applyFont="1" applyFill="1" applyBorder="1">
      <alignment/>
      <protection/>
    </xf>
    <xf numFmtId="3" fontId="8" fillId="0" borderId="0" xfId="27" applyNumberFormat="1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3" fontId="3" fillId="0" borderId="0" xfId="21" applyNumberFormat="1" applyFont="1" applyFill="1" applyBorder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3" fontId="1" fillId="0" borderId="0" xfId="27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" fillId="0" borderId="0" xfId="28" applyFont="1" applyFill="1" applyBorder="1" applyAlignment="1">
      <alignment horizontal="left" vertical="center"/>
      <protection/>
    </xf>
    <xf numFmtId="0" fontId="1" fillId="0" borderId="0" xfId="27" applyFont="1" applyFill="1" applyBorder="1">
      <alignment/>
      <protection/>
    </xf>
    <xf numFmtId="0" fontId="0" fillId="0" borderId="0" xfId="26" applyFont="1" applyAlignment="1">
      <alignment horizontal="right"/>
      <protection/>
    </xf>
    <xf numFmtId="2" fontId="0" fillId="3" borderId="0" xfId="24" applyNumberFormat="1" applyFont="1" applyFill="1" applyBorder="1" applyAlignment="1">
      <alignment horizontal="left"/>
      <protection/>
    </xf>
    <xf numFmtId="0" fontId="14" fillId="3" borderId="0" xfId="28" applyFont="1" applyFill="1" applyAlignment="1">
      <alignment horizontal="center" vertical="center"/>
      <protection/>
    </xf>
    <xf numFmtId="49" fontId="5" fillId="3" borderId="2" xfId="24" applyNumberFormat="1" applyFont="1" applyFill="1" applyBorder="1" applyAlignment="1">
      <alignment horizontal="center" vertical="center"/>
      <protection/>
    </xf>
    <xf numFmtId="0" fontId="5" fillId="3" borderId="35" xfId="24" applyFont="1" applyFill="1" applyBorder="1" applyAlignment="1">
      <alignment horizontal="center" vertical="center"/>
      <protection/>
    </xf>
    <xf numFmtId="3" fontId="6" fillId="0" borderId="36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>
      <alignment/>
    </xf>
    <xf numFmtId="3" fontId="12" fillId="0" borderId="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3" fillId="2" borderId="8" xfId="24" applyNumberFormat="1" applyFont="1" applyFill="1" applyBorder="1" applyAlignment="1">
      <alignment horizontal="left"/>
      <protection/>
    </xf>
    <xf numFmtId="0" fontId="3" fillId="2" borderId="30" xfId="24" applyFont="1" applyFill="1" applyBorder="1" applyAlignment="1">
      <alignment horizontal="center"/>
      <protection/>
    </xf>
    <xf numFmtId="3" fontId="3" fillId="2" borderId="5" xfId="25" applyNumberFormat="1" applyFont="1" applyFill="1" applyBorder="1">
      <alignment/>
      <protection/>
    </xf>
    <xf numFmtId="3" fontId="7" fillId="2" borderId="6" xfId="0" applyNumberFormat="1" applyFont="1" applyFill="1" applyBorder="1" applyAlignment="1">
      <alignment/>
    </xf>
    <xf numFmtId="49" fontId="1" fillId="3" borderId="8" xfId="24" applyNumberFormat="1" applyFont="1" applyFill="1" applyBorder="1" applyAlignment="1">
      <alignment horizontal="right"/>
      <protection/>
    </xf>
    <xf numFmtId="0" fontId="1" fillId="3" borderId="30" xfId="24" applyFont="1" applyFill="1" applyBorder="1">
      <alignment/>
      <protection/>
    </xf>
    <xf numFmtId="3" fontId="1" fillId="3" borderId="5" xfId="24" applyNumberFormat="1" applyFont="1" applyFill="1" applyBorder="1">
      <alignment/>
      <protection/>
    </xf>
    <xf numFmtId="3" fontId="7" fillId="0" borderId="6" xfId="0" applyNumberFormat="1" applyFont="1" applyBorder="1" applyAlignment="1">
      <alignment/>
    </xf>
    <xf numFmtId="3" fontId="8" fillId="0" borderId="10" xfId="21" applyNumberFormat="1" applyFont="1" applyFill="1" applyBorder="1" applyAlignment="1" applyProtection="1">
      <alignment/>
      <protection/>
    </xf>
    <xf numFmtId="3" fontId="10" fillId="0" borderId="11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49" fontId="1" fillId="3" borderId="18" xfId="24" applyNumberFormat="1" applyFont="1" applyFill="1" applyBorder="1" applyAlignment="1">
      <alignment horizontal="right"/>
      <protection/>
    </xf>
    <xf numFmtId="0" fontId="1" fillId="3" borderId="32" xfId="24" applyFont="1" applyFill="1" applyBorder="1">
      <alignment/>
      <protection/>
    </xf>
    <xf numFmtId="3" fontId="9" fillId="0" borderId="15" xfId="21" applyNumberFormat="1" applyFont="1" applyFill="1" applyBorder="1" applyAlignment="1" applyProtection="1">
      <alignment/>
      <protection locked="0"/>
    </xf>
    <xf numFmtId="3" fontId="9" fillId="0" borderId="15" xfId="21" applyNumberFormat="1" applyFont="1" applyFill="1" applyBorder="1" applyAlignment="1" applyProtection="1">
      <alignment/>
      <protection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3" fillId="2" borderId="5" xfId="24" applyNumberFormat="1" applyFont="1" applyFill="1" applyBorder="1" applyAlignment="1">
      <alignment horizontal="right"/>
      <protection/>
    </xf>
    <xf numFmtId="49" fontId="1" fillId="3" borderId="13" xfId="24" applyNumberFormat="1" applyFont="1" applyFill="1" applyBorder="1" applyAlignment="1">
      <alignment horizontal="right"/>
      <protection/>
    </xf>
    <xf numFmtId="0" fontId="1" fillId="3" borderId="34" xfId="24" applyFont="1" applyFill="1" applyBorder="1" applyAlignment="1">
      <alignment horizontal="left"/>
      <protection/>
    </xf>
    <xf numFmtId="3" fontId="9" fillId="0" borderId="10" xfId="21" applyNumberFormat="1" applyFont="1" applyFill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3" fontId="8" fillId="0" borderId="15" xfId="19" applyNumberFormat="1" applyFont="1" applyFill="1" applyBorder="1">
      <alignment/>
      <protection/>
    </xf>
    <xf numFmtId="3" fontId="8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0" fillId="0" borderId="38" xfId="0" applyFont="1" applyBorder="1" applyAlignment="1">
      <alignment/>
    </xf>
    <xf numFmtId="49" fontId="3" fillId="2" borderId="30" xfId="24" applyNumberFormat="1" applyFont="1" applyFill="1" applyBorder="1" applyAlignment="1">
      <alignment horizontal="left"/>
      <protection/>
    </xf>
    <xf numFmtId="0" fontId="3" fillId="2" borderId="39" xfId="24" applyFont="1" applyFill="1" applyBorder="1" applyAlignment="1">
      <alignment horizontal="center"/>
      <protection/>
    </xf>
    <xf numFmtId="3" fontId="1" fillId="3" borderId="40" xfId="24" applyNumberFormat="1" applyFont="1" applyFill="1" applyBorder="1">
      <alignment/>
      <protection/>
    </xf>
    <xf numFmtId="3" fontId="10" fillId="0" borderId="41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3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1" fillId="3" borderId="40" xfId="24" applyNumberFormat="1" applyFont="1" applyFill="1" applyBorder="1" applyAlignment="1">
      <alignment horizontal="right"/>
      <protection/>
    </xf>
    <xf numFmtId="3" fontId="8" fillId="0" borderId="41" xfId="0" applyNumberFormat="1" applyFont="1" applyBorder="1" applyAlignment="1">
      <alignment/>
    </xf>
    <xf numFmtId="49" fontId="8" fillId="3" borderId="36" xfId="24" applyNumberFormat="1" applyFont="1" applyFill="1" applyBorder="1" applyAlignment="1">
      <alignment horizontal="right"/>
      <protection/>
    </xf>
    <xf numFmtId="0" fontId="8" fillId="3" borderId="44" xfId="24" applyFont="1" applyFill="1" applyBorder="1">
      <alignment/>
      <protection/>
    </xf>
    <xf numFmtId="49" fontId="8" fillId="3" borderId="15" xfId="24" applyNumberFormat="1" applyFont="1" applyFill="1" applyBorder="1" applyAlignment="1">
      <alignment horizontal="right"/>
      <protection/>
    </xf>
    <xf numFmtId="0" fontId="8" fillId="3" borderId="19" xfId="24" applyFont="1" applyFill="1" applyBorder="1">
      <alignment/>
      <protection/>
    </xf>
    <xf numFmtId="49" fontId="1" fillId="3" borderId="15" xfId="24" applyNumberFormat="1" applyFont="1" applyFill="1" applyBorder="1" applyAlignment="1">
      <alignment horizontal="right"/>
      <protection/>
    </xf>
    <xf numFmtId="0" fontId="1" fillId="3" borderId="19" xfId="24" applyFont="1" applyFill="1" applyBorder="1">
      <alignment/>
      <protection/>
    </xf>
    <xf numFmtId="3" fontId="1" fillId="0" borderId="43" xfId="0" applyNumberFormat="1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49" fontId="1" fillId="3" borderId="47" xfId="24" applyNumberFormat="1" applyFont="1" applyFill="1" applyBorder="1" applyAlignment="1">
      <alignment horizontal="right"/>
      <protection/>
    </xf>
    <xf numFmtId="0" fontId="1" fillId="3" borderId="38" xfId="24" applyFont="1" applyFill="1" applyBorder="1">
      <alignment/>
      <protection/>
    </xf>
    <xf numFmtId="0" fontId="7" fillId="0" borderId="32" xfId="0" applyFont="1" applyFill="1" applyBorder="1" applyAlignment="1">
      <alignment/>
    </xf>
    <xf numFmtId="0" fontId="7" fillId="0" borderId="43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9" xfId="0" applyFont="1" applyBorder="1" applyAlignment="1">
      <alignment/>
    </xf>
    <xf numFmtId="49" fontId="8" fillId="3" borderId="48" xfId="24" applyNumberFormat="1" applyFont="1" applyFill="1" applyBorder="1" applyAlignment="1">
      <alignment horizontal="right"/>
      <protection/>
    </xf>
    <xf numFmtId="49" fontId="8" fillId="3" borderId="28" xfId="24" applyNumberFormat="1" applyFont="1" applyFill="1" applyBorder="1" applyAlignment="1">
      <alignment horizontal="right"/>
      <protection/>
    </xf>
    <xf numFmtId="0" fontId="8" fillId="3" borderId="31" xfId="24" applyFont="1" applyFill="1" applyBorder="1">
      <alignment/>
      <protection/>
    </xf>
    <xf numFmtId="3" fontId="8" fillId="0" borderId="4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3" borderId="32" xfId="28" applyFont="1" applyFill="1" applyBorder="1" applyAlignment="1">
      <alignment horizontal="left" wrapText="1"/>
      <protection/>
    </xf>
    <xf numFmtId="0" fontId="10" fillId="0" borderId="23" xfId="0" applyFont="1" applyBorder="1" applyAlignment="1">
      <alignment/>
    </xf>
    <xf numFmtId="0" fontId="10" fillId="0" borderId="49" xfId="0" applyFont="1" applyBorder="1" applyAlignment="1">
      <alignment/>
    </xf>
    <xf numFmtId="3" fontId="1" fillId="3" borderId="5" xfId="24" applyNumberFormat="1" applyFont="1" applyFill="1" applyBorder="1" applyAlignment="1">
      <alignment horizontal="right"/>
      <protection/>
    </xf>
    <xf numFmtId="49" fontId="1" fillId="0" borderId="8" xfId="24" applyNumberFormat="1" applyFont="1" applyFill="1" applyBorder="1" applyAlignment="1">
      <alignment horizontal="right"/>
      <protection/>
    </xf>
    <xf numFmtId="49" fontId="16" fillId="3" borderId="18" xfId="24" applyNumberFormat="1" applyFont="1" applyFill="1" applyBorder="1" applyAlignment="1">
      <alignment horizontal="right"/>
      <protection/>
    </xf>
    <xf numFmtId="49" fontId="1" fillId="3" borderId="18" xfId="25" applyNumberFormat="1" applyFont="1" applyFill="1" applyBorder="1" applyAlignment="1">
      <alignment horizontal="right"/>
      <protection/>
    </xf>
    <xf numFmtId="0" fontId="1" fillId="3" borderId="32" xfId="25" applyFont="1" applyFill="1" applyBorder="1">
      <alignment/>
      <protection/>
    </xf>
    <xf numFmtId="49" fontId="8" fillId="0" borderId="18" xfId="24" applyNumberFormat="1" applyFont="1" applyFill="1" applyBorder="1" applyAlignment="1">
      <alignment horizontal="right"/>
      <protection/>
    </xf>
    <xf numFmtId="0" fontId="8" fillId="0" borderId="32" xfId="24" applyFont="1" applyFill="1" applyBorder="1">
      <alignment/>
      <protection/>
    </xf>
    <xf numFmtId="3" fontId="3" fillId="2" borderId="5" xfId="24" applyNumberFormat="1" applyFont="1" applyFill="1" applyBorder="1">
      <alignment/>
      <protection/>
    </xf>
    <xf numFmtId="0" fontId="1" fillId="3" borderId="50" xfId="24" applyFont="1" applyFill="1" applyBorder="1">
      <alignment/>
      <protection/>
    </xf>
    <xf numFmtId="0" fontId="3" fillId="0" borderId="32" xfId="24" applyFont="1" applyFill="1" applyBorder="1">
      <alignment/>
      <protection/>
    </xf>
    <xf numFmtId="3" fontId="8" fillId="0" borderId="15" xfId="0" applyNumberFormat="1" applyFont="1" applyFill="1" applyBorder="1" applyAlignment="1">
      <alignment/>
    </xf>
    <xf numFmtId="0" fontId="1" fillId="2" borderId="30" xfId="28" applyFont="1" applyFill="1" applyBorder="1" applyAlignment="1">
      <alignment horizontal="left" vertical="center"/>
      <protection/>
    </xf>
    <xf numFmtId="0" fontId="17" fillId="2" borderId="39" xfId="28" applyFont="1" applyFill="1" applyBorder="1" applyAlignment="1">
      <alignment horizontal="left"/>
      <protection/>
    </xf>
    <xf numFmtId="3" fontId="1" fillId="2" borderId="5" xfId="24" applyNumberFormat="1" applyFont="1" applyFill="1" applyBorder="1">
      <alignment/>
      <protection/>
    </xf>
    <xf numFmtId="0" fontId="0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0" fillId="0" borderId="0" xfId="0" applyFill="1" applyAlignment="1">
      <alignment/>
    </xf>
    <xf numFmtId="3" fontId="0" fillId="0" borderId="0" xfId="24" applyNumberFormat="1" applyFont="1" applyFill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3" fontId="19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3" fontId="19" fillId="0" borderId="9" xfId="0" applyNumberFormat="1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1" fillId="2" borderId="51" xfId="21" applyFont="1" applyFill="1" applyBorder="1">
      <alignment/>
      <protection/>
    </xf>
    <xf numFmtId="3" fontId="1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0" fontId="18" fillId="0" borderId="3" xfId="0" applyFont="1" applyBorder="1" applyAlignment="1">
      <alignment/>
    </xf>
    <xf numFmtId="3" fontId="19" fillId="0" borderId="3" xfId="21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/>
    </xf>
    <xf numFmtId="3" fontId="19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8" fillId="3" borderId="16" xfId="20" applyFont="1" applyFill="1" applyBorder="1" applyAlignment="1">
      <alignment horizontal="justify"/>
      <protection/>
    </xf>
    <xf numFmtId="3" fontId="3" fillId="0" borderId="16" xfId="21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3" borderId="16" xfId="24" applyFont="1" applyFill="1" applyBorder="1" applyAlignment="1">
      <alignment wrapText="1"/>
      <protection/>
    </xf>
    <xf numFmtId="3" fontId="8" fillId="0" borderId="16" xfId="24" applyNumberFormat="1" applyFont="1" applyFill="1" applyBorder="1" applyAlignment="1">
      <alignment horizontal="center"/>
      <protection/>
    </xf>
    <xf numFmtId="3" fontId="8" fillId="0" borderId="16" xfId="20" applyNumberFormat="1" applyFont="1" applyFill="1" applyBorder="1" applyAlignment="1">
      <alignment horizontal="center"/>
      <protection/>
    </xf>
    <xf numFmtId="0" fontId="8" fillId="3" borderId="16" xfId="25" applyFont="1" applyFill="1" applyBorder="1">
      <alignment/>
      <protection/>
    </xf>
    <xf numFmtId="0" fontId="1" fillId="2" borderId="16" xfId="21" applyFont="1" applyFill="1" applyBorder="1">
      <alignment/>
      <protection/>
    </xf>
    <xf numFmtId="3" fontId="1" fillId="2" borderId="16" xfId="21" applyNumberFormat="1" applyFont="1" applyFill="1" applyBorder="1" applyAlignment="1">
      <alignment horizontal="center"/>
      <protection/>
    </xf>
    <xf numFmtId="3" fontId="8" fillId="0" borderId="16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19" applyNumberFormat="1" applyFont="1" applyFill="1" applyBorder="1" applyAlignment="1">
      <alignment horizontal="center"/>
      <protection/>
    </xf>
    <xf numFmtId="3" fontId="3" fillId="2" borderId="9" xfId="19" applyNumberFormat="1" applyFont="1" applyFill="1" applyBorder="1" applyAlignment="1">
      <alignment horizontal="center"/>
      <protection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21" applyFont="1" applyFill="1" applyBorder="1" applyAlignment="1">
      <alignment/>
      <protection/>
    </xf>
    <xf numFmtId="3" fontId="3" fillId="2" borderId="6" xfId="21" applyNumberFormat="1" applyFont="1" applyFill="1" applyBorder="1" applyAlignment="1">
      <alignment horizontal="center"/>
      <protection/>
    </xf>
    <xf numFmtId="3" fontId="7" fillId="2" borderId="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3" fillId="2" borderId="5" xfId="21" applyFont="1" applyFill="1" applyBorder="1" applyAlignment="1">
      <alignment horizontal="left"/>
      <protection/>
    </xf>
    <xf numFmtId="3" fontId="1" fillId="2" borderId="6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5" fillId="0" borderId="3" xfId="21" applyFont="1" applyFill="1" applyBorder="1" applyAlignment="1" applyProtection="1">
      <alignment horizontal="center" vertical="center"/>
      <protection locked="0"/>
    </xf>
    <xf numFmtId="0" fontId="5" fillId="0" borderId="52" xfId="21" applyFont="1" applyFill="1" applyBorder="1" applyAlignment="1" applyProtection="1">
      <alignment horizontal="center" vertical="center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 2010-2" xfId="20"/>
    <cellStyle name="Normal_Sheet1 2" xfId="21"/>
    <cellStyle name="Percent" xfId="22"/>
    <cellStyle name="Обычный_2004EELARVE29.01.04." xfId="23"/>
    <cellStyle name="Обычный_2005.a.PROJEKT-1 lugemine" xfId="24"/>
    <cellStyle name="Обычный_2008-1lugem" xfId="25"/>
    <cellStyle name="Обычный_2012.a.21.11." xfId="26"/>
    <cellStyle name="Обычный_LvK Sillamae linna 2012.aasta eelarve Lisa" xfId="27"/>
    <cellStyle name="Обычный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5">
      <selection activeCell="I28" sqref="I28"/>
    </sheetView>
  </sheetViews>
  <sheetFormatPr defaultColWidth="9.140625" defaultRowHeight="12.75"/>
  <cols>
    <col min="1" max="1" width="5.00390625" style="0" customWidth="1"/>
    <col min="3" max="3" width="53.57421875" style="0" customWidth="1"/>
    <col min="4" max="4" width="15.28125" style="0" customWidth="1"/>
    <col min="5" max="5" width="10.7109375" style="0" customWidth="1"/>
    <col min="6" max="6" width="11.140625" style="0" customWidth="1"/>
  </cols>
  <sheetData>
    <row r="1" spans="1:4" ht="15.75" thickBot="1">
      <c r="A1" s="1" t="s">
        <v>0</v>
      </c>
      <c r="B1" s="1"/>
      <c r="C1" s="1"/>
      <c r="D1" s="2"/>
    </row>
    <row r="2" spans="1:6" ht="43.5" thickBot="1">
      <c r="A2" s="3" t="s">
        <v>1</v>
      </c>
      <c r="B2" s="345" t="s">
        <v>2</v>
      </c>
      <c r="C2" s="346"/>
      <c r="D2" s="4" t="s">
        <v>3</v>
      </c>
      <c r="E2" s="5" t="s">
        <v>4</v>
      </c>
      <c r="F2" s="6" t="s">
        <v>5</v>
      </c>
    </row>
    <row r="3" spans="1:6" ht="15.75" thickBot="1">
      <c r="A3" s="7" t="s">
        <v>6</v>
      </c>
      <c r="B3" s="8"/>
      <c r="C3" s="9"/>
      <c r="D3" s="10">
        <f>SUM(D4,D9,D11,D16)</f>
        <v>11577283</v>
      </c>
      <c r="E3" s="11">
        <f>SUM(E4,E9,E11,E16)</f>
        <v>118464</v>
      </c>
      <c r="F3" s="12">
        <f>SUM(D3:E3)</f>
        <v>11695747</v>
      </c>
    </row>
    <row r="4" spans="1:6" ht="15.75" thickBot="1">
      <c r="A4" s="13">
        <v>30</v>
      </c>
      <c r="B4" s="14" t="s">
        <v>7</v>
      </c>
      <c r="C4" s="15"/>
      <c r="D4" s="16">
        <f>SUM(D5:D7)</f>
        <v>6427538</v>
      </c>
      <c r="E4" s="17">
        <v>0</v>
      </c>
      <c r="F4" s="18">
        <f>SUM(D4:E4)</f>
        <v>6427538</v>
      </c>
    </row>
    <row r="5" spans="1:6" ht="14.25">
      <c r="A5" s="19"/>
      <c r="B5" s="20"/>
      <c r="C5" s="21" t="s">
        <v>8</v>
      </c>
      <c r="D5" s="22">
        <v>6342338</v>
      </c>
      <c r="E5" s="23"/>
      <c r="F5" s="24">
        <f>SUM(D5:E5)</f>
        <v>6342338</v>
      </c>
    </row>
    <row r="6" spans="1:6" ht="14.25">
      <c r="A6" s="25"/>
      <c r="B6" s="26"/>
      <c r="C6" s="27" t="s">
        <v>9</v>
      </c>
      <c r="D6" s="28">
        <v>80000</v>
      </c>
      <c r="E6" s="29"/>
      <c r="F6" s="30">
        <f>SUM(D6:E6)</f>
        <v>80000</v>
      </c>
    </row>
    <row r="7" spans="1:6" ht="14.25">
      <c r="A7" s="31"/>
      <c r="B7" s="32"/>
      <c r="C7" s="27" t="s">
        <v>10</v>
      </c>
      <c r="D7" s="28">
        <v>5200</v>
      </c>
      <c r="E7" s="29"/>
      <c r="F7" s="30">
        <f>SUM(D7:E7)</f>
        <v>5200</v>
      </c>
    </row>
    <row r="8" spans="1:6" ht="15" thickBot="1">
      <c r="A8" s="33"/>
      <c r="B8" s="34"/>
      <c r="C8" s="35"/>
      <c r="D8" s="36"/>
      <c r="E8" s="37"/>
      <c r="F8" s="38"/>
    </row>
    <row r="9" spans="1:6" ht="15.75" thickBot="1">
      <c r="A9" s="13">
        <v>32</v>
      </c>
      <c r="B9" s="39" t="s">
        <v>11</v>
      </c>
      <c r="C9" s="15"/>
      <c r="D9" s="16">
        <v>979635</v>
      </c>
      <c r="E9" s="17">
        <v>8128</v>
      </c>
      <c r="F9" s="18">
        <f>SUM(D9:E9)</f>
        <v>987763</v>
      </c>
    </row>
    <row r="10" spans="1:6" ht="15" thickBot="1">
      <c r="A10" s="40"/>
      <c r="B10" s="41"/>
      <c r="C10" s="42"/>
      <c r="D10" s="43"/>
      <c r="E10" s="44"/>
      <c r="F10" s="45"/>
    </row>
    <row r="11" spans="1:6" ht="15.75" thickBot="1">
      <c r="A11" s="13">
        <v>35</v>
      </c>
      <c r="B11" s="39" t="s">
        <v>12</v>
      </c>
      <c r="C11" s="15"/>
      <c r="D11" s="16">
        <f>SUM(D12:D14)</f>
        <v>4110110</v>
      </c>
      <c r="E11" s="46">
        <f>SUM(E12:E14)</f>
        <v>110336</v>
      </c>
      <c r="F11" s="18">
        <f>SUM(D11:E11)</f>
        <v>4220446</v>
      </c>
    </row>
    <row r="12" spans="1:6" ht="14.25">
      <c r="A12" s="19"/>
      <c r="B12" s="20"/>
      <c r="C12" s="21" t="s">
        <v>13</v>
      </c>
      <c r="D12" s="47">
        <v>1626740</v>
      </c>
      <c r="E12" s="48"/>
      <c r="F12" s="49">
        <f>SUM(D12:E12)</f>
        <v>1626740</v>
      </c>
    </row>
    <row r="13" spans="1:6" ht="14.25">
      <c r="A13" s="25"/>
      <c r="B13" s="26"/>
      <c r="C13" s="50" t="s">
        <v>14</v>
      </c>
      <c r="D13" s="28">
        <v>2415287</v>
      </c>
      <c r="E13" s="51">
        <v>142</v>
      </c>
      <c r="F13" s="52">
        <f>SUM(D13:E13)</f>
        <v>2415429</v>
      </c>
    </row>
    <row r="14" spans="1:6" ht="14.25">
      <c r="A14" s="25"/>
      <c r="B14" s="26"/>
      <c r="C14" s="50" t="s">
        <v>15</v>
      </c>
      <c r="D14" s="53">
        <v>68083</v>
      </c>
      <c r="E14" s="54">
        <v>110194</v>
      </c>
      <c r="F14" s="52">
        <f>SUM(D14:E14)</f>
        <v>178277</v>
      </c>
    </row>
    <row r="15" spans="1:6" ht="15" thickBot="1">
      <c r="A15" s="55"/>
      <c r="B15" s="56"/>
      <c r="C15" s="57"/>
      <c r="D15" s="58"/>
      <c r="E15" s="59"/>
      <c r="F15" s="60"/>
    </row>
    <row r="16" spans="1:6" ht="15.75" thickBot="1">
      <c r="A16" s="13">
        <v>38</v>
      </c>
      <c r="B16" s="39" t="s">
        <v>16</v>
      </c>
      <c r="C16" s="15"/>
      <c r="D16" s="16">
        <f>SUM(D17:D19)</f>
        <v>60000</v>
      </c>
      <c r="E16" s="46">
        <f>SUM(E17:E19)</f>
        <v>0</v>
      </c>
      <c r="F16" s="18">
        <f>SUM(D16:E16)</f>
        <v>60000</v>
      </c>
    </row>
    <row r="17" spans="1:6" ht="14.25">
      <c r="A17" s="19"/>
      <c r="B17" s="20"/>
      <c r="C17" s="21" t="s">
        <v>17</v>
      </c>
      <c r="D17" s="61">
        <v>40000</v>
      </c>
      <c r="E17" s="23"/>
      <c r="F17" s="24">
        <f>SUM(D17:E17)</f>
        <v>40000</v>
      </c>
    </row>
    <row r="18" spans="1:6" ht="14.25">
      <c r="A18" s="25"/>
      <c r="B18" s="26"/>
      <c r="C18" s="27" t="s">
        <v>18</v>
      </c>
      <c r="D18" s="53">
        <v>15000</v>
      </c>
      <c r="E18" s="29"/>
      <c r="F18" s="30">
        <f>SUM(D18:E18)</f>
        <v>15000</v>
      </c>
    </row>
    <row r="19" spans="1:6" ht="15">
      <c r="A19" s="25"/>
      <c r="B19" s="62"/>
      <c r="C19" s="27" t="s">
        <v>19</v>
      </c>
      <c r="D19" s="53">
        <v>5000</v>
      </c>
      <c r="E19" s="29"/>
      <c r="F19" s="30">
        <f>SUM(D19:E19)</f>
        <v>5000</v>
      </c>
    </row>
    <row r="20" spans="1:6" ht="15" thickBot="1">
      <c r="A20" s="33"/>
      <c r="B20" s="34"/>
      <c r="C20" s="35"/>
      <c r="D20" s="36"/>
      <c r="E20" s="37"/>
      <c r="F20" s="63"/>
    </row>
    <row r="21" spans="1:6" ht="15.75" thickBot="1">
      <c r="A21" s="7" t="s">
        <v>20</v>
      </c>
      <c r="B21" s="8"/>
      <c r="C21" s="9"/>
      <c r="D21" s="10">
        <f>SUM(D22,D28)</f>
        <v>11484280</v>
      </c>
      <c r="E21" s="11">
        <f>SUM(E22,E28)</f>
        <v>118464</v>
      </c>
      <c r="F21" s="12">
        <f aca="true" t="shared" si="0" ref="F21:F26">SUM(D21:E21)</f>
        <v>11602744</v>
      </c>
    </row>
    <row r="22" spans="1:6" ht="15.75" thickBot="1">
      <c r="A22" s="13">
        <v>4</v>
      </c>
      <c r="B22" s="39" t="s">
        <v>21</v>
      </c>
      <c r="C22" s="15"/>
      <c r="D22" s="16">
        <f>SUM(D23:D26)</f>
        <v>1457400</v>
      </c>
      <c r="E22" s="46">
        <f>SUM(E23:E26)</f>
        <v>10125</v>
      </c>
      <c r="F22" s="343">
        <f t="shared" si="0"/>
        <v>1467525</v>
      </c>
    </row>
    <row r="23" spans="1:6" ht="14.25">
      <c r="A23" s="19"/>
      <c r="B23" s="20"/>
      <c r="C23" s="21"/>
      <c r="D23" s="22"/>
      <c r="E23" s="72"/>
      <c r="F23" s="24"/>
    </row>
    <row r="24" spans="1:6" ht="15">
      <c r="A24" s="25"/>
      <c r="B24" s="62"/>
      <c r="C24" s="65" t="s">
        <v>22</v>
      </c>
      <c r="D24" s="53">
        <v>843026</v>
      </c>
      <c r="E24" s="66">
        <v>235</v>
      </c>
      <c r="F24" s="30">
        <f t="shared" si="0"/>
        <v>843261</v>
      </c>
    </row>
    <row r="25" spans="1:6" ht="14.25">
      <c r="A25" s="25"/>
      <c r="B25" s="26"/>
      <c r="C25" s="67" t="s">
        <v>23</v>
      </c>
      <c r="D25" s="53">
        <v>598374</v>
      </c>
      <c r="E25" s="64">
        <v>9890</v>
      </c>
      <c r="F25" s="30">
        <f t="shared" si="0"/>
        <v>608264</v>
      </c>
    </row>
    <row r="26" spans="1:6" ht="14.25">
      <c r="A26" s="25"/>
      <c r="B26" s="68"/>
      <c r="C26" s="65" t="s">
        <v>24</v>
      </c>
      <c r="D26" s="28">
        <v>16000</v>
      </c>
      <c r="E26" s="29"/>
      <c r="F26" s="30">
        <f t="shared" si="0"/>
        <v>16000</v>
      </c>
    </row>
    <row r="27" spans="1:6" ht="15" thickBot="1">
      <c r="A27" s="55"/>
      <c r="B27" s="69"/>
      <c r="C27" s="70"/>
      <c r="D27" s="71"/>
      <c r="E27" s="37"/>
      <c r="F27" s="63"/>
    </row>
    <row r="28" spans="1:6" ht="15.75" thickBot="1">
      <c r="A28" s="13">
        <v>5</v>
      </c>
      <c r="B28" s="39" t="s">
        <v>25</v>
      </c>
      <c r="C28" s="15"/>
      <c r="D28" s="16">
        <f>SUM(D29:D31)</f>
        <v>10026880</v>
      </c>
      <c r="E28" s="46">
        <f>SUM(E29:E31)</f>
        <v>108339</v>
      </c>
      <c r="F28" s="18">
        <f>SUM(D28:E28)</f>
        <v>10135219</v>
      </c>
    </row>
    <row r="29" spans="1:6" ht="14.25">
      <c r="A29" s="19"/>
      <c r="B29" s="20"/>
      <c r="C29" s="21" t="s">
        <v>26</v>
      </c>
      <c r="D29" s="47">
        <v>6680085</v>
      </c>
      <c r="E29" s="72">
        <v>42042</v>
      </c>
      <c r="F29" s="24">
        <f>SUM(D29:E29)</f>
        <v>6722127</v>
      </c>
    </row>
    <row r="30" spans="1:6" ht="14.25">
      <c r="A30" s="25"/>
      <c r="B30" s="26"/>
      <c r="C30" s="27" t="s">
        <v>27</v>
      </c>
      <c r="D30" s="53">
        <v>3245196</v>
      </c>
      <c r="E30" s="64">
        <v>71706</v>
      </c>
      <c r="F30" s="30">
        <f>SUM(D30:E30)</f>
        <v>3316902</v>
      </c>
    </row>
    <row r="31" spans="1:6" ht="15.75" thickBot="1">
      <c r="A31" s="55"/>
      <c r="B31" s="73"/>
      <c r="C31" s="74" t="s">
        <v>28</v>
      </c>
      <c r="D31" s="71">
        <v>101599</v>
      </c>
      <c r="E31" s="75">
        <v>-5409</v>
      </c>
      <c r="F31" s="76">
        <f>SUM(D31:E31)</f>
        <v>96190</v>
      </c>
    </row>
    <row r="32" spans="1:6" ht="15.75" thickBot="1">
      <c r="A32" s="77" t="s">
        <v>29</v>
      </c>
      <c r="B32" s="78"/>
      <c r="C32" s="79"/>
      <c r="D32" s="80">
        <f>D3-D21</f>
        <v>93003</v>
      </c>
      <c r="E32" s="81">
        <f>E3-E21</f>
        <v>0</v>
      </c>
      <c r="F32" s="82">
        <f>F3-F21</f>
        <v>93003</v>
      </c>
    </row>
    <row r="33" spans="1:6" ht="15" thickBot="1">
      <c r="A33" s="83"/>
      <c r="B33" s="41"/>
      <c r="C33" s="42"/>
      <c r="D33" s="43"/>
      <c r="E33" s="84"/>
      <c r="F33" s="85"/>
    </row>
    <row r="34" spans="1:6" ht="15.75" thickBot="1">
      <c r="A34" s="86" t="s">
        <v>30</v>
      </c>
      <c r="B34" s="77"/>
      <c r="C34" s="79"/>
      <c r="D34" s="80">
        <f>D35+D36+D37+D38+D39+D40</f>
        <v>-3278488</v>
      </c>
      <c r="E34" s="81">
        <f>E35+E36+E37+E38+E39+E40</f>
        <v>0</v>
      </c>
      <c r="F34" s="12">
        <f aca="true" t="shared" si="1" ref="F34:F40">SUM(D34:E34)</f>
        <v>-3278488</v>
      </c>
    </row>
    <row r="35" spans="1:6" ht="14.25">
      <c r="A35" s="25"/>
      <c r="B35" s="20"/>
      <c r="C35" s="21" t="s">
        <v>31</v>
      </c>
      <c r="D35" s="22">
        <v>7000</v>
      </c>
      <c r="E35" s="87"/>
      <c r="F35" s="24">
        <f t="shared" si="1"/>
        <v>7000</v>
      </c>
    </row>
    <row r="36" spans="1:6" ht="14.25">
      <c r="A36" s="25"/>
      <c r="B36" s="26"/>
      <c r="C36" s="27" t="s">
        <v>32</v>
      </c>
      <c r="D36" s="28">
        <v>-4867189</v>
      </c>
      <c r="E36" s="64">
        <v>-627721</v>
      </c>
      <c r="F36" s="30">
        <f t="shared" si="1"/>
        <v>-5494910</v>
      </c>
    </row>
    <row r="37" spans="1:6" ht="14.25">
      <c r="A37" s="25"/>
      <c r="B37" s="26"/>
      <c r="C37" s="27" t="s">
        <v>33</v>
      </c>
      <c r="D37" s="53">
        <v>2848373</v>
      </c>
      <c r="E37" s="64">
        <v>627721</v>
      </c>
      <c r="F37" s="30">
        <f t="shared" si="1"/>
        <v>3476094</v>
      </c>
    </row>
    <row r="38" spans="1:6" ht="14.25">
      <c r="A38" s="25"/>
      <c r="B38" s="26"/>
      <c r="C38" s="67" t="s">
        <v>34</v>
      </c>
      <c r="D38" s="28">
        <v>-1200162</v>
      </c>
      <c r="E38" s="88"/>
      <c r="F38" s="30">
        <f t="shared" si="1"/>
        <v>-1200162</v>
      </c>
    </row>
    <row r="39" spans="1:6" ht="14.25">
      <c r="A39" s="25"/>
      <c r="B39" s="89"/>
      <c r="C39" s="27" t="s">
        <v>35</v>
      </c>
      <c r="D39" s="90">
        <v>10000</v>
      </c>
      <c r="E39" s="88"/>
      <c r="F39" s="30">
        <f t="shared" si="1"/>
        <v>10000</v>
      </c>
    </row>
    <row r="40" spans="1:6" ht="14.25">
      <c r="A40" s="25"/>
      <c r="B40" s="91"/>
      <c r="C40" s="27" t="s">
        <v>36</v>
      </c>
      <c r="D40" s="28">
        <v>-76510</v>
      </c>
      <c r="E40" s="88"/>
      <c r="F40" s="30">
        <f t="shared" si="1"/>
        <v>-76510</v>
      </c>
    </row>
    <row r="41" spans="1:6" ht="15" thickBot="1">
      <c r="A41" s="33"/>
      <c r="B41" s="34"/>
      <c r="C41" s="35"/>
      <c r="D41" s="36"/>
      <c r="E41" s="92"/>
      <c r="F41" s="93"/>
    </row>
    <row r="42" spans="1:6" ht="15.75" thickBot="1">
      <c r="A42" s="7" t="s">
        <v>37</v>
      </c>
      <c r="B42" s="8"/>
      <c r="C42" s="9"/>
      <c r="D42" s="80">
        <f>D32+D34</f>
        <v>-3185485</v>
      </c>
      <c r="E42" s="81">
        <f>E32+E34</f>
        <v>0</v>
      </c>
      <c r="F42" s="82">
        <f>F32+F34</f>
        <v>-3185485</v>
      </c>
    </row>
    <row r="43" spans="1:6" ht="15.75" thickBot="1">
      <c r="A43" s="94"/>
      <c r="B43" s="95"/>
      <c r="C43" s="96"/>
      <c r="D43" s="97"/>
      <c r="E43" s="84"/>
      <c r="F43" s="85"/>
    </row>
    <row r="44" spans="1:6" ht="15.75" thickBot="1">
      <c r="A44" s="98" t="s">
        <v>38</v>
      </c>
      <c r="B44" s="99"/>
      <c r="C44" s="100"/>
      <c r="D44" s="101">
        <f>D45+D50</f>
        <v>1796274</v>
      </c>
      <c r="E44" s="102">
        <f>E45+E50</f>
        <v>0</v>
      </c>
      <c r="F44" s="12">
        <f>SUM(D44:E44)</f>
        <v>1796274</v>
      </c>
    </row>
    <row r="45" spans="1:6" ht="15">
      <c r="A45" s="19"/>
      <c r="B45" s="103" t="s">
        <v>39</v>
      </c>
      <c r="C45" s="104"/>
      <c r="D45" s="105">
        <f>D47+D48</f>
        <v>1796274</v>
      </c>
      <c r="E45" s="87"/>
      <c r="F45" s="24">
        <f>SUM(D45:E45)</f>
        <v>1796274</v>
      </c>
    </row>
    <row r="46" spans="1:6" ht="14.25">
      <c r="A46" s="19"/>
      <c r="B46" s="20"/>
      <c r="C46" s="21" t="s">
        <v>40</v>
      </c>
      <c r="D46" s="106"/>
      <c r="E46" s="88"/>
      <c r="F46" s="30"/>
    </row>
    <row r="47" spans="1:6" ht="14.25">
      <c r="A47" s="25"/>
      <c r="B47" s="26"/>
      <c r="C47" s="27" t="s">
        <v>41</v>
      </c>
      <c r="D47" s="90">
        <v>1154000</v>
      </c>
      <c r="E47" s="88"/>
      <c r="F47" s="30">
        <f>SUM(D47:E47)</f>
        <v>1154000</v>
      </c>
    </row>
    <row r="48" spans="1:6" ht="14.25">
      <c r="A48" s="25"/>
      <c r="B48" s="26"/>
      <c r="C48" s="27" t="s">
        <v>42</v>
      </c>
      <c r="D48" s="90">
        <v>642274</v>
      </c>
      <c r="E48" s="88"/>
      <c r="F48" s="30">
        <f>SUM(D48:E48)</f>
        <v>642274</v>
      </c>
    </row>
    <row r="49" spans="1:6" ht="14.25">
      <c r="A49" s="25"/>
      <c r="B49" s="26"/>
      <c r="C49" s="27"/>
      <c r="D49" s="90"/>
      <c r="E49" s="88"/>
      <c r="F49" s="107"/>
    </row>
    <row r="50" spans="1:6" ht="14.25">
      <c r="A50" s="25"/>
      <c r="B50" s="26" t="s">
        <v>43</v>
      </c>
      <c r="C50" s="27"/>
      <c r="D50" s="90"/>
      <c r="E50" s="88"/>
      <c r="F50" s="107"/>
    </row>
    <row r="51" spans="1:6" ht="15" thickBot="1">
      <c r="A51" s="55"/>
      <c r="B51" s="56"/>
      <c r="C51" s="74"/>
      <c r="D51" s="108"/>
      <c r="E51" s="92"/>
      <c r="F51" s="93"/>
    </row>
    <row r="52" spans="1:6" ht="15.75" thickBot="1">
      <c r="A52" s="109" t="s">
        <v>44</v>
      </c>
      <c r="B52" s="110"/>
      <c r="C52" s="111"/>
      <c r="D52" s="101">
        <v>-1389211</v>
      </c>
      <c r="E52" s="112"/>
      <c r="F52" s="113">
        <v>-1389211</v>
      </c>
    </row>
    <row r="54" spans="4:6" ht="12.75">
      <c r="D54" s="114"/>
      <c r="E54" s="114"/>
      <c r="F54" s="114"/>
    </row>
  </sheetData>
  <mergeCells count="1">
    <mergeCell ref="B2:C2"/>
  </mergeCells>
  <printOptions/>
  <pageMargins left="0.2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9" sqref="B9"/>
    </sheetView>
  </sheetViews>
  <sheetFormatPr defaultColWidth="9.140625" defaultRowHeight="12.75"/>
  <cols>
    <col min="1" max="1" width="7.8515625" style="0" customWidth="1"/>
    <col min="2" max="2" width="56.57421875" style="0" customWidth="1"/>
    <col min="3" max="3" width="16.28125" style="0" customWidth="1"/>
    <col min="4" max="4" width="10.57421875" style="0" customWidth="1"/>
    <col min="5" max="5" width="11.421875" style="0" customWidth="1"/>
  </cols>
  <sheetData>
    <row r="1" spans="3:4" ht="12.75">
      <c r="C1" s="115" t="s">
        <v>45</v>
      </c>
      <c r="D1" s="115"/>
    </row>
    <row r="2" spans="3:4" ht="12.75">
      <c r="C2" s="115" t="s">
        <v>46</v>
      </c>
      <c r="D2" s="115"/>
    </row>
    <row r="3" spans="3:4" ht="12.75">
      <c r="C3" s="116" t="s">
        <v>47</v>
      </c>
      <c r="D3" s="115"/>
    </row>
    <row r="4" spans="3:4" ht="12.75">
      <c r="C4" s="115" t="s">
        <v>161</v>
      </c>
      <c r="D4" s="115"/>
    </row>
    <row r="5" ht="15.75" thickBot="1">
      <c r="A5" s="117" t="s">
        <v>48</v>
      </c>
    </row>
    <row r="6" spans="1:5" ht="26.25" thickBot="1">
      <c r="A6" s="118" t="s">
        <v>1</v>
      </c>
      <c r="B6" s="119" t="s">
        <v>49</v>
      </c>
      <c r="C6" s="120" t="s">
        <v>50</v>
      </c>
      <c r="D6" s="121" t="s">
        <v>4</v>
      </c>
      <c r="E6" s="122" t="s">
        <v>5</v>
      </c>
    </row>
    <row r="7" spans="1:5" s="128" customFormat="1" ht="20.25" customHeight="1" thickBot="1">
      <c r="A7" s="123">
        <v>30</v>
      </c>
      <c r="B7" s="124" t="s">
        <v>7</v>
      </c>
      <c r="C7" s="125">
        <v>6427538</v>
      </c>
      <c r="D7" s="126">
        <v>0</v>
      </c>
      <c r="E7" s="127">
        <f>SUM(C7:D7)</f>
        <v>6427538</v>
      </c>
    </row>
    <row r="8" spans="1:5" ht="13.5" customHeight="1" thickBot="1">
      <c r="A8" s="129"/>
      <c r="B8" s="130"/>
      <c r="C8" s="131"/>
      <c r="D8" s="132"/>
      <c r="E8" s="133"/>
    </row>
    <row r="9" spans="1:5" ht="21.75" customHeight="1" thickBot="1">
      <c r="A9" s="123">
        <v>32</v>
      </c>
      <c r="B9" s="134" t="s">
        <v>11</v>
      </c>
      <c r="C9" s="125">
        <v>979635</v>
      </c>
      <c r="D9" s="135">
        <f>D10+D11</f>
        <v>8128</v>
      </c>
      <c r="E9" s="136">
        <f aca="true" t="shared" si="0" ref="E9:E23">SUM(C9:D9)</f>
        <v>987763</v>
      </c>
    </row>
    <row r="10" spans="1:5" ht="13.5" customHeight="1">
      <c r="A10" s="137" t="s">
        <v>51</v>
      </c>
      <c r="B10" s="138" t="s">
        <v>52</v>
      </c>
      <c r="C10" s="139">
        <v>13370</v>
      </c>
      <c r="D10" s="140">
        <v>6878</v>
      </c>
      <c r="E10" s="141">
        <f t="shared" si="0"/>
        <v>20248</v>
      </c>
    </row>
    <row r="11" spans="1:5" s="128" customFormat="1" ht="15.75" customHeight="1" thickBot="1">
      <c r="A11" s="142" t="s">
        <v>53</v>
      </c>
      <c r="B11" s="143" t="s">
        <v>54</v>
      </c>
      <c r="C11" s="144">
        <v>22980</v>
      </c>
      <c r="D11" s="145">
        <v>1250</v>
      </c>
      <c r="E11" s="146">
        <f t="shared" si="0"/>
        <v>24230</v>
      </c>
    </row>
    <row r="12" spans="1:5" ht="17.25" customHeight="1" thickBot="1">
      <c r="A12" s="147">
        <v>3500.352</v>
      </c>
      <c r="B12" s="134" t="s">
        <v>12</v>
      </c>
      <c r="C12" s="148">
        <v>4110110</v>
      </c>
      <c r="D12" s="135">
        <f>D14+D17+D13</f>
        <v>110336</v>
      </c>
      <c r="E12" s="136">
        <f t="shared" si="0"/>
        <v>4220446</v>
      </c>
    </row>
    <row r="13" spans="1:5" ht="19.5" customHeight="1" thickBot="1">
      <c r="A13" s="149" t="s">
        <v>55</v>
      </c>
      <c r="B13" s="150" t="s">
        <v>56</v>
      </c>
      <c r="C13" s="151">
        <v>1626740</v>
      </c>
      <c r="D13" s="152">
        <v>0</v>
      </c>
      <c r="E13" s="153">
        <f t="shared" si="0"/>
        <v>1626740</v>
      </c>
    </row>
    <row r="14" spans="1:5" ht="20.25" customHeight="1" thickBot="1">
      <c r="A14" s="154" t="s">
        <v>57</v>
      </c>
      <c r="B14" s="155" t="s">
        <v>58</v>
      </c>
      <c r="C14" s="151">
        <v>2415287</v>
      </c>
      <c r="D14" s="152">
        <f>D15+D16</f>
        <v>142</v>
      </c>
      <c r="E14" s="153">
        <f t="shared" si="0"/>
        <v>2415429</v>
      </c>
    </row>
    <row r="15" spans="1:5" ht="13.5" customHeight="1">
      <c r="A15" s="156" t="s">
        <v>59</v>
      </c>
      <c r="B15" s="157" t="s">
        <v>60</v>
      </c>
      <c r="C15" s="158">
        <v>1723075</v>
      </c>
      <c r="D15" s="140">
        <v>99</v>
      </c>
      <c r="E15" s="141">
        <f t="shared" si="0"/>
        <v>1723174</v>
      </c>
    </row>
    <row r="16" spans="1:5" ht="13.5" customHeight="1" thickBot="1">
      <c r="A16" s="137" t="s">
        <v>59</v>
      </c>
      <c r="B16" s="138" t="s">
        <v>61</v>
      </c>
      <c r="C16" s="144">
        <v>42780</v>
      </c>
      <c r="D16" s="159">
        <v>43</v>
      </c>
      <c r="E16" s="160">
        <f t="shared" si="0"/>
        <v>42823</v>
      </c>
    </row>
    <row r="17" spans="1:5" ht="19.5" customHeight="1" thickBot="1">
      <c r="A17" s="154">
        <v>3500</v>
      </c>
      <c r="B17" s="155" t="s">
        <v>62</v>
      </c>
      <c r="C17" s="151">
        <v>68083</v>
      </c>
      <c r="D17" s="152">
        <f>SUM(D18:D21)</f>
        <v>110194</v>
      </c>
      <c r="E17" s="153">
        <f t="shared" si="0"/>
        <v>178277</v>
      </c>
    </row>
    <row r="18" spans="1:5" ht="13.5" customHeight="1">
      <c r="A18" s="156" t="s">
        <v>63</v>
      </c>
      <c r="B18" s="161" t="s">
        <v>64</v>
      </c>
      <c r="C18" s="162">
        <v>0</v>
      </c>
      <c r="D18" s="140">
        <v>192</v>
      </c>
      <c r="E18" s="141">
        <f t="shared" si="0"/>
        <v>192</v>
      </c>
    </row>
    <row r="19" spans="1:5" ht="13.5" customHeight="1">
      <c r="A19" s="156" t="s">
        <v>63</v>
      </c>
      <c r="B19" s="161" t="s">
        <v>65</v>
      </c>
      <c r="C19" s="163">
        <v>0</v>
      </c>
      <c r="D19" s="164">
        <v>80108</v>
      </c>
      <c r="E19" s="165">
        <f t="shared" si="0"/>
        <v>80108</v>
      </c>
    </row>
    <row r="20" spans="1:5" ht="13.5" customHeight="1">
      <c r="A20" s="156" t="s">
        <v>63</v>
      </c>
      <c r="B20" s="161" t="s">
        <v>66</v>
      </c>
      <c r="C20" s="163">
        <v>0</v>
      </c>
      <c r="D20" s="164">
        <v>26394</v>
      </c>
      <c r="E20" s="165">
        <f t="shared" si="0"/>
        <v>26394</v>
      </c>
    </row>
    <row r="21" spans="1:5" ht="13.5" customHeight="1" thickBot="1">
      <c r="A21" s="166" t="s">
        <v>63</v>
      </c>
      <c r="B21" s="138" t="s">
        <v>67</v>
      </c>
      <c r="C21" s="167">
        <v>0</v>
      </c>
      <c r="D21" s="159">
        <v>3500</v>
      </c>
      <c r="E21" s="160">
        <f t="shared" si="0"/>
        <v>3500</v>
      </c>
    </row>
    <row r="22" spans="1:5" ht="19.5" customHeight="1" thickBot="1">
      <c r="A22" s="123">
        <v>3825.388</v>
      </c>
      <c r="B22" s="134" t="s">
        <v>16</v>
      </c>
      <c r="C22" s="125">
        <v>60000</v>
      </c>
      <c r="D22" s="135">
        <v>0</v>
      </c>
      <c r="E22" s="136">
        <f t="shared" si="0"/>
        <v>60000</v>
      </c>
    </row>
    <row r="23" spans="1:5" ht="18.75" customHeight="1" thickBot="1">
      <c r="A23" s="168" t="s">
        <v>68</v>
      </c>
      <c r="B23" s="169"/>
      <c r="C23" s="148">
        <v>11577283</v>
      </c>
      <c r="D23" s="135">
        <f>D7+D9+D12+D22</f>
        <v>118464</v>
      </c>
      <c r="E23" s="136">
        <f t="shared" si="0"/>
        <v>11695747</v>
      </c>
    </row>
    <row r="24" spans="1:5" ht="13.5" customHeight="1">
      <c r="A24" s="170"/>
      <c r="B24" s="171"/>
      <c r="C24" s="172"/>
      <c r="D24" s="173"/>
      <c r="E24" s="173"/>
    </row>
    <row r="25" spans="1:5" ht="13.5" customHeight="1">
      <c r="A25" s="170"/>
      <c r="B25" s="171"/>
      <c r="C25" s="172"/>
      <c r="D25" s="173"/>
      <c r="E25" s="173"/>
    </row>
    <row r="26" spans="1:5" ht="13.5" customHeight="1">
      <c r="A26" s="170"/>
      <c r="B26" s="171"/>
      <c r="C26" s="172"/>
      <c r="D26" s="173"/>
      <c r="E26" s="173"/>
    </row>
    <row r="27" spans="1:5" ht="13.5" customHeight="1">
      <c r="A27" s="170"/>
      <c r="B27" s="171"/>
      <c r="C27" s="172"/>
      <c r="D27" s="173"/>
      <c r="E27" s="173"/>
    </row>
    <row r="28" spans="1:5" s="128" customFormat="1" ht="18" customHeight="1">
      <c r="A28" s="174"/>
      <c r="B28" s="175"/>
      <c r="C28" s="176"/>
      <c r="D28" s="176"/>
      <c r="E28" s="176"/>
    </row>
    <row r="29" spans="1:5" ht="15" customHeight="1">
      <c r="A29" s="177"/>
      <c r="B29" s="178"/>
      <c r="C29" s="179"/>
      <c r="D29" s="179"/>
      <c r="E29" s="173"/>
    </row>
    <row r="30" spans="1:5" ht="17.25" customHeight="1">
      <c r="A30" s="177"/>
      <c r="B30" s="180"/>
      <c r="C30" s="179"/>
      <c r="D30" s="179"/>
      <c r="E30" s="179"/>
    </row>
    <row r="31" spans="1:5" ht="13.5" customHeight="1">
      <c r="A31" s="170"/>
      <c r="B31" s="171"/>
      <c r="C31" s="172"/>
      <c r="D31" s="173"/>
      <c r="E31" s="173"/>
    </row>
    <row r="32" spans="1:5" ht="13.5" customHeight="1">
      <c r="A32" s="170"/>
      <c r="B32" s="171"/>
      <c r="C32" s="172"/>
      <c r="D32" s="173"/>
      <c r="E32" s="173"/>
    </row>
    <row r="33" spans="1:5" ht="13.5" customHeight="1">
      <c r="A33" s="170"/>
      <c r="B33" s="171"/>
      <c r="C33" s="172"/>
      <c r="D33" s="173"/>
      <c r="E33" s="173"/>
    </row>
    <row r="34" spans="1:5" ht="13.5" customHeight="1">
      <c r="A34" s="170"/>
      <c r="B34" s="171"/>
      <c r="C34" s="172"/>
      <c r="D34" s="173"/>
      <c r="E34" s="173"/>
    </row>
    <row r="35" spans="1:5" ht="13.5" customHeight="1">
      <c r="A35" s="170"/>
      <c r="B35" s="171"/>
      <c r="C35" s="172"/>
      <c r="D35" s="173"/>
      <c r="E35" s="173"/>
    </row>
    <row r="36" spans="1:5" ht="13.5" customHeight="1">
      <c r="A36" s="170"/>
      <c r="B36" s="171"/>
      <c r="C36" s="172"/>
      <c r="D36" s="173"/>
      <c r="E36" s="173"/>
    </row>
    <row r="37" spans="1:5" ht="13.5" customHeight="1">
      <c r="A37" s="170"/>
      <c r="B37" s="171"/>
      <c r="C37" s="172"/>
      <c r="D37" s="173"/>
      <c r="E37" s="173"/>
    </row>
    <row r="38" spans="1:5" ht="13.5" customHeight="1">
      <c r="A38" s="170"/>
      <c r="B38" s="171"/>
      <c r="C38" s="172"/>
      <c r="D38" s="173"/>
      <c r="E38" s="173"/>
    </row>
    <row r="39" spans="1:5" ht="13.5" customHeight="1">
      <c r="A39" s="170"/>
      <c r="B39" s="171"/>
      <c r="C39" s="172"/>
      <c r="D39" s="173"/>
      <c r="E39" s="173"/>
    </row>
    <row r="40" spans="1:5" ht="13.5" customHeight="1">
      <c r="A40" s="170"/>
      <c r="B40" s="171"/>
      <c r="C40" s="172"/>
      <c r="D40" s="173"/>
      <c r="E40" s="173"/>
    </row>
    <row r="41" spans="1:5" ht="19.5" customHeight="1">
      <c r="A41" s="177"/>
      <c r="B41" s="180"/>
      <c r="C41" s="179"/>
      <c r="D41" s="179"/>
      <c r="E41" s="179"/>
    </row>
    <row r="42" spans="1:5" ht="15" customHeight="1">
      <c r="A42" s="177"/>
      <c r="B42" s="181"/>
      <c r="C42" s="179"/>
      <c r="D42" s="173"/>
      <c r="E42" s="173"/>
    </row>
    <row r="43" spans="1:5" ht="15" customHeight="1">
      <c r="A43" s="177"/>
      <c r="B43" s="181"/>
      <c r="C43" s="179"/>
      <c r="D43" s="173"/>
      <c r="E43" s="173"/>
    </row>
    <row r="44" spans="1:5" ht="15" customHeight="1">
      <c r="A44" s="177"/>
      <c r="B44" s="181"/>
      <c r="C44" s="179"/>
      <c r="D44" s="173"/>
      <c r="E44" s="173"/>
    </row>
    <row r="45" spans="1:5" ht="13.5" customHeight="1">
      <c r="A45" s="170"/>
      <c r="B45" s="181"/>
      <c r="C45" s="172"/>
      <c r="D45" s="173"/>
      <c r="E45" s="173"/>
    </row>
    <row r="46" spans="1:5" ht="13.5" customHeight="1">
      <c r="A46" s="170"/>
      <c r="B46" s="171"/>
      <c r="C46" s="172"/>
      <c r="D46" s="173"/>
      <c r="E46" s="173"/>
    </row>
    <row r="47" spans="1:5" ht="13.5" customHeight="1">
      <c r="A47" s="170"/>
      <c r="B47" s="171"/>
      <c r="C47" s="172"/>
      <c r="D47" s="173"/>
      <c r="E47" s="173"/>
    </row>
    <row r="48" spans="1:5" s="128" customFormat="1" ht="19.5" customHeight="1">
      <c r="A48" s="174"/>
      <c r="B48" s="175"/>
      <c r="C48" s="176"/>
      <c r="D48" s="176"/>
      <c r="E48" s="176"/>
    </row>
    <row r="49" spans="1:5" ht="13.5" customHeight="1">
      <c r="A49" s="129"/>
      <c r="B49" s="182"/>
      <c r="C49" s="172"/>
      <c r="D49" s="173"/>
      <c r="E49" s="173"/>
    </row>
    <row r="50" spans="1:5" ht="13.5" customHeight="1">
      <c r="A50" s="129"/>
      <c r="B50" s="171"/>
      <c r="C50" s="172"/>
      <c r="D50" s="173"/>
      <c r="E50" s="173"/>
    </row>
    <row r="51" spans="1:5" ht="13.5" customHeight="1">
      <c r="A51" s="129"/>
      <c r="B51" s="171"/>
      <c r="C51" s="172"/>
      <c r="D51" s="173"/>
      <c r="E51" s="173"/>
    </row>
    <row r="52" spans="1:5" s="128" customFormat="1" ht="20.25" customHeight="1">
      <c r="A52" s="183"/>
      <c r="B52" s="184"/>
      <c r="C52" s="179"/>
      <c r="D52" s="179"/>
      <c r="E52" s="179"/>
    </row>
    <row r="53" ht="13.5" customHeight="1"/>
    <row r="54" ht="13.5" customHeight="1"/>
  </sheetData>
  <printOptions/>
  <pageMargins left="0.17" right="0.2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4"/>
  <sheetViews>
    <sheetView workbookViewId="0" topLeftCell="A1">
      <selection activeCell="B4" sqref="B4"/>
    </sheetView>
  </sheetViews>
  <sheetFormatPr defaultColWidth="9.140625" defaultRowHeight="12.75"/>
  <cols>
    <col min="1" max="1" width="7.421875" style="0" customWidth="1"/>
    <col min="2" max="2" width="60.421875" style="0" customWidth="1"/>
    <col min="3" max="3" width="15.140625" style="0" customWidth="1"/>
    <col min="4" max="4" width="10.57421875" style="0" customWidth="1"/>
    <col min="5" max="5" width="11.28125" style="0" customWidth="1"/>
  </cols>
  <sheetData>
    <row r="2" spans="1:2" ht="12.75">
      <c r="A2" s="185"/>
      <c r="B2" s="186" t="s">
        <v>69</v>
      </c>
    </row>
    <row r="3" spans="1:2" ht="12.75">
      <c r="A3" s="185"/>
      <c r="B3" s="186" t="s">
        <v>70</v>
      </c>
    </row>
    <row r="4" spans="1:2" ht="12.75">
      <c r="A4" s="185"/>
      <c r="B4" s="186" t="s">
        <v>71</v>
      </c>
    </row>
    <row r="5" spans="1:3" ht="12.75">
      <c r="A5" s="185"/>
      <c r="B5" s="186"/>
      <c r="C5" s="115" t="s">
        <v>161</v>
      </c>
    </row>
    <row r="6" spans="1:2" ht="16.5" thickBot="1">
      <c r="A6" s="117" t="s">
        <v>72</v>
      </c>
      <c r="B6" s="187"/>
    </row>
    <row r="7" spans="1:5" ht="42" customHeight="1" thickBot="1">
      <c r="A7" s="188" t="s">
        <v>1</v>
      </c>
      <c r="B7" s="189" t="s">
        <v>73</v>
      </c>
      <c r="C7" s="190" t="s">
        <v>3</v>
      </c>
      <c r="D7" s="191" t="s">
        <v>4</v>
      </c>
      <c r="E7" s="192" t="s">
        <v>5</v>
      </c>
    </row>
    <row r="8" spans="1:5" ht="16.5" customHeight="1" hidden="1">
      <c r="A8" s="193"/>
      <c r="B8" s="194"/>
      <c r="C8" s="195"/>
      <c r="D8" s="37"/>
      <c r="E8" s="63"/>
    </row>
    <row r="9" spans="1:5" ht="16.5" customHeight="1" thickBot="1">
      <c r="A9" s="196" t="s">
        <v>74</v>
      </c>
      <c r="B9" s="197" t="s">
        <v>75</v>
      </c>
      <c r="C9" s="198">
        <v>1227854</v>
      </c>
      <c r="D9" s="199">
        <f>D10+D14</f>
        <v>-49</v>
      </c>
      <c r="E9" s="113">
        <f>SUM(C9:D9)</f>
        <v>1227805</v>
      </c>
    </row>
    <row r="10" spans="1:5" ht="15.75" thickBot="1">
      <c r="A10" s="200" t="s">
        <v>76</v>
      </c>
      <c r="B10" s="201" t="s">
        <v>77</v>
      </c>
      <c r="C10" s="202">
        <v>834517</v>
      </c>
      <c r="D10" s="203">
        <v>5360</v>
      </c>
      <c r="E10" s="18">
        <f>SUM(C10:D10)</f>
        <v>839877</v>
      </c>
    </row>
    <row r="11" spans="1:5" ht="14.25">
      <c r="A11" s="156">
        <v>50</v>
      </c>
      <c r="B11" s="157" t="s">
        <v>78</v>
      </c>
      <c r="C11" s="204">
        <v>678240</v>
      </c>
      <c r="D11" s="205">
        <v>5360</v>
      </c>
      <c r="E11" s="49">
        <f>SUM(C11:D11)</f>
        <v>683600</v>
      </c>
    </row>
    <row r="12" spans="1:5" ht="14.25">
      <c r="A12" s="206"/>
      <c r="B12" s="207"/>
      <c r="C12" s="208"/>
      <c r="D12" s="54"/>
      <c r="E12" s="209"/>
    </row>
    <row r="13" spans="1:5" ht="15">
      <c r="A13" s="210" t="s">
        <v>79</v>
      </c>
      <c r="B13" s="211" t="s">
        <v>80</v>
      </c>
      <c r="C13" s="212"/>
      <c r="D13" s="54"/>
      <c r="E13" s="209"/>
    </row>
    <row r="14" spans="1:5" ht="14.25">
      <c r="A14" s="137" t="s">
        <v>81</v>
      </c>
      <c r="B14" s="138" t="s">
        <v>82</v>
      </c>
      <c r="C14" s="213">
        <v>99599</v>
      </c>
      <c r="D14" s="54">
        <v>-5409</v>
      </c>
      <c r="E14" s="52">
        <f>SUM(C14:D14)</f>
        <v>94190</v>
      </c>
    </row>
    <row r="15" spans="1:5" ht="15" thickBot="1">
      <c r="A15" s="206"/>
      <c r="B15" s="207"/>
      <c r="C15" s="214"/>
      <c r="D15" s="215"/>
      <c r="E15" s="60"/>
    </row>
    <row r="16" spans="1:5" ht="15.75" thickBot="1">
      <c r="A16" s="196" t="s">
        <v>83</v>
      </c>
      <c r="B16" s="197" t="s">
        <v>84</v>
      </c>
      <c r="C16" s="216">
        <v>616134</v>
      </c>
      <c r="D16" s="199">
        <f>D18+D21</f>
        <v>4300</v>
      </c>
      <c r="E16" s="12">
        <f>SUM(C16:D16)</f>
        <v>620434</v>
      </c>
    </row>
    <row r="17" spans="1:5" ht="15">
      <c r="A17" s="217" t="s">
        <v>85</v>
      </c>
      <c r="B17" s="218" t="s">
        <v>86</v>
      </c>
      <c r="C17" s="219"/>
      <c r="D17" s="205"/>
      <c r="E17" s="220"/>
    </row>
    <row r="18" spans="1:5" ht="14.25">
      <c r="A18" s="137">
        <v>55</v>
      </c>
      <c r="B18" s="138" t="s">
        <v>27</v>
      </c>
      <c r="C18" s="212">
        <v>4550</v>
      </c>
      <c r="D18" s="54">
        <v>800</v>
      </c>
      <c r="E18" s="52">
        <f>SUM(C18:D18)</f>
        <v>5350</v>
      </c>
    </row>
    <row r="19" spans="1:5" ht="14.25">
      <c r="A19" s="206"/>
      <c r="B19" s="207"/>
      <c r="C19" s="208"/>
      <c r="D19" s="54"/>
      <c r="E19" s="209"/>
    </row>
    <row r="20" spans="1:5" ht="15">
      <c r="A20" s="210" t="s">
        <v>87</v>
      </c>
      <c r="B20" s="211" t="s">
        <v>88</v>
      </c>
      <c r="C20" s="212"/>
      <c r="D20" s="54"/>
      <c r="E20" s="209"/>
    </row>
    <row r="21" spans="1:5" ht="14.25">
      <c r="A21" s="137" t="s">
        <v>89</v>
      </c>
      <c r="B21" s="138" t="s">
        <v>90</v>
      </c>
      <c r="C21" s="221">
        <v>82158</v>
      </c>
      <c r="D21" s="54">
        <v>3500</v>
      </c>
      <c r="E21" s="52">
        <f>SUM(C21:D21)</f>
        <v>85658</v>
      </c>
    </row>
    <row r="22" spans="1:5" ht="15" thickBot="1">
      <c r="A22" s="206"/>
      <c r="B22" s="207"/>
      <c r="C22" s="214"/>
      <c r="D22" s="215"/>
      <c r="E22" s="60"/>
    </row>
    <row r="23" spans="1:5" ht="15.75" thickBot="1">
      <c r="A23" s="196" t="s">
        <v>91</v>
      </c>
      <c r="B23" s="197" t="s">
        <v>92</v>
      </c>
      <c r="C23" s="216">
        <v>505062</v>
      </c>
      <c r="D23" s="199">
        <f>D25</f>
        <v>27750</v>
      </c>
      <c r="E23" s="12">
        <f>SUM(C23:D23)</f>
        <v>532812</v>
      </c>
    </row>
    <row r="24" spans="1:5" ht="15">
      <c r="A24" s="210" t="s">
        <v>93</v>
      </c>
      <c r="B24" s="211" t="s">
        <v>94</v>
      </c>
      <c r="C24" s="222"/>
      <c r="D24" s="205"/>
      <c r="E24" s="220"/>
    </row>
    <row r="25" spans="1:5" ht="14.25">
      <c r="A25" s="137" t="s">
        <v>95</v>
      </c>
      <c r="B25" s="138" t="s">
        <v>27</v>
      </c>
      <c r="C25" s="223">
        <v>145262</v>
      </c>
      <c r="D25" s="54">
        <v>27750</v>
      </c>
      <c r="E25" s="52">
        <f>SUM(C25:D25)</f>
        <v>173012</v>
      </c>
    </row>
    <row r="26" spans="1:5" ht="15" thickBot="1">
      <c r="A26" s="206"/>
      <c r="B26" s="224"/>
      <c r="C26" s="214"/>
      <c r="D26" s="215"/>
      <c r="E26" s="60"/>
    </row>
    <row r="27" spans="1:5" ht="15.75" thickBot="1">
      <c r="A27" s="225" t="s">
        <v>96</v>
      </c>
      <c r="B27" s="226" t="s">
        <v>97</v>
      </c>
      <c r="C27" s="216">
        <v>2178991</v>
      </c>
      <c r="D27" s="199">
        <f>D28+D31+D34+D38+D41+D46+D48+D52+D54</f>
        <v>36766</v>
      </c>
      <c r="E27" s="12">
        <f>SUM(C27:D27)</f>
        <v>2215757</v>
      </c>
    </row>
    <row r="28" spans="1:5" ht="15.75" thickBot="1">
      <c r="A28" s="200" t="s">
        <v>98</v>
      </c>
      <c r="B28" s="201" t="s">
        <v>99</v>
      </c>
      <c r="C28" s="227">
        <v>466818</v>
      </c>
      <c r="D28" s="203">
        <f>D29</f>
        <v>1300</v>
      </c>
      <c r="E28" s="18">
        <f>SUM(C28:D28)</f>
        <v>468118</v>
      </c>
    </row>
    <row r="29" spans="1:5" ht="14.25">
      <c r="A29" s="137" t="s">
        <v>95</v>
      </c>
      <c r="B29" s="157" t="s">
        <v>27</v>
      </c>
      <c r="C29" s="228">
        <v>239835</v>
      </c>
      <c r="D29" s="205">
        <v>1300</v>
      </c>
      <c r="E29" s="49">
        <f>SUM(C29:D29)</f>
        <v>241135</v>
      </c>
    </row>
    <row r="30" spans="1:5" ht="15" thickBot="1">
      <c r="A30" s="206"/>
      <c r="B30" s="207"/>
      <c r="C30" s="229"/>
      <c r="D30" s="215"/>
      <c r="E30" s="60"/>
    </row>
    <row r="31" spans="1:5" ht="15.75" thickBot="1">
      <c r="A31" s="200" t="s">
        <v>100</v>
      </c>
      <c r="B31" s="201" t="s">
        <v>101</v>
      </c>
      <c r="C31" s="227">
        <v>395252</v>
      </c>
      <c r="D31" s="203">
        <f>D32</f>
        <v>900</v>
      </c>
      <c r="E31" s="18">
        <f>SUM(C31:D31)</f>
        <v>396152</v>
      </c>
    </row>
    <row r="32" spans="1:5" ht="14.25">
      <c r="A32" s="137" t="s">
        <v>95</v>
      </c>
      <c r="B32" s="157" t="s">
        <v>27</v>
      </c>
      <c r="C32" s="230">
        <v>51613</v>
      </c>
      <c r="D32" s="205">
        <v>900</v>
      </c>
      <c r="E32" s="220">
        <f>SUM(C32:D32)</f>
        <v>52513</v>
      </c>
    </row>
    <row r="33" spans="1:5" ht="15" thickBot="1">
      <c r="A33" s="206"/>
      <c r="B33" s="207"/>
      <c r="C33" s="229"/>
      <c r="D33" s="215"/>
      <c r="E33" s="60"/>
    </row>
    <row r="34" spans="1:5" ht="15.75" thickBot="1">
      <c r="A34" s="200" t="s">
        <v>102</v>
      </c>
      <c r="B34" s="201" t="s">
        <v>103</v>
      </c>
      <c r="C34" s="202">
        <f>SUM(C35:C36)</f>
        <v>290709</v>
      </c>
      <c r="D34" s="203">
        <f>D35+D36</f>
        <v>22550</v>
      </c>
      <c r="E34" s="18">
        <f>SUM(C34:D34)</f>
        <v>313259</v>
      </c>
    </row>
    <row r="35" spans="1:5" ht="14.25">
      <c r="A35" s="156" t="s">
        <v>104</v>
      </c>
      <c r="B35" s="157" t="s">
        <v>26</v>
      </c>
      <c r="C35" s="236">
        <v>226623</v>
      </c>
      <c r="D35" s="205">
        <v>3600</v>
      </c>
      <c r="E35" s="49">
        <f>SUM(C35:D35)</f>
        <v>230223</v>
      </c>
    </row>
    <row r="36" spans="1:5" ht="14.25">
      <c r="A36" s="137" t="s">
        <v>95</v>
      </c>
      <c r="B36" s="138" t="s">
        <v>27</v>
      </c>
      <c r="C36" s="234">
        <v>64086</v>
      </c>
      <c r="D36" s="54">
        <v>18950</v>
      </c>
      <c r="E36" s="52">
        <f>SUM(C36:D36)</f>
        <v>83036</v>
      </c>
    </row>
    <row r="37" spans="1:5" ht="15" thickBot="1">
      <c r="A37" s="206"/>
      <c r="B37" s="207"/>
      <c r="C37" s="229"/>
      <c r="D37" s="215"/>
      <c r="E37" s="60"/>
    </row>
    <row r="38" spans="1:5" ht="15.75" thickBot="1">
      <c r="A38" s="200" t="s">
        <v>105</v>
      </c>
      <c r="B38" s="201" t="s">
        <v>106</v>
      </c>
      <c r="C38" s="235">
        <v>35115</v>
      </c>
      <c r="D38" s="203">
        <f>D39</f>
        <v>181</v>
      </c>
      <c r="E38" s="18">
        <f>SUM(C38:D38)</f>
        <v>35296</v>
      </c>
    </row>
    <row r="39" spans="1:5" ht="14.25">
      <c r="A39" s="137" t="s">
        <v>95</v>
      </c>
      <c r="B39" s="138" t="s">
        <v>27</v>
      </c>
      <c r="C39" s="236">
        <v>9640</v>
      </c>
      <c r="D39" s="205">
        <v>181</v>
      </c>
      <c r="E39" s="49">
        <f>SUM(C39:D39)</f>
        <v>9821</v>
      </c>
    </row>
    <row r="40" spans="1:5" ht="15" thickBot="1">
      <c r="A40" s="206"/>
      <c r="B40" s="207"/>
      <c r="C40" s="229"/>
      <c r="D40" s="215"/>
      <c r="E40" s="60"/>
    </row>
    <row r="41" spans="1:5" ht="15.75" thickBot="1">
      <c r="A41" s="200" t="s">
        <v>107</v>
      </c>
      <c r="B41" s="201" t="s">
        <v>108</v>
      </c>
      <c r="C41" s="235">
        <f>SUM(C42:C43)</f>
        <v>292567</v>
      </c>
      <c r="D41" s="203">
        <f>D42+D43</f>
        <v>-3842</v>
      </c>
      <c r="E41" s="18">
        <f>SUM(C41:D41)</f>
        <v>288725</v>
      </c>
    </row>
    <row r="42" spans="1:5" ht="14.25">
      <c r="A42" s="237" t="s">
        <v>104</v>
      </c>
      <c r="B42" s="238" t="s">
        <v>26</v>
      </c>
      <c r="C42" s="236">
        <v>194435</v>
      </c>
      <c r="D42" s="205">
        <v>-10586</v>
      </c>
      <c r="E42" s="49">
        <f>SUM(C42:D42)</f>
        <v>183849</v>
      </c>
    </row>
    <row r="43" spans="1:5" ht="14.25">
      <c r="A43" s="239" t="s">
        <v>95</v>
      </c>
      <c r="B43" s="240" t="s">
        <v>27</v>
      </c>
      <c r="C43" s="234">
        <v>98132</v>
      </c>
      <c r="D43" s="54">
        <v>6744</v>
      </c>
      <c r="E43" s="52">
        <f>SUM(C43:D43)</f>
        <v>104876</v>
      </c>
    </row>
    <row r="44" spans="1:5" ht="14.25">
      <c r="A44" s="208"/>
      <c r="B44" s="209"/>
      <c r="C44" s="231"/>
      <c r="D44" s="54"/>
      <c r="E44" s="209"/>
    </row>
    <row r="45" spans="1:5" ht="15">
      <c r="A45" s="241" t="s">
        <v>109</v>
      </c>
      <c r="B45" s="242" t="s">
        <v>110</v>
      </c>
      <c r="C45" s="234"/>
      <c r="D45" s="54"/>
      <c r="E45" s="209"/>
    </row>
    <row r="46" spans="1:5" ht="15">
      <c r="A46" s="239" t="s">
        <v>95</v>
      </c>
      <c r="B46" s="240" t="s">
        <v>27</v>
      </c>
      <c r="C46" s="243">
        <v>0</v>
      </c>
      <c r="D46" s="232">
        <v>7500</v>
      </c>
      <c r="E46" s="233">
        <f>SUM(C46:D46)</f>
        <v>7500</v>
      </c>
    </row>
    <row r="47" spans="1:5" ht="15" thickBot="1">
      <c r="A47" s="244"/>
      <c r="B47" s="245"/>
      <c r="C47" s="229"/>
      <c r="D47" s="215"/>
      <c r="E47" s="60"/>
    </row>
    <row r="48" spans="1:5" ht="15.75" thickBot="1">
      <c r="A48" s="246" t="s">
        <v>111</v>
      </c>
      <c r="B48" s="247" t="s">
        <v>112</v>
      </c>
      <c r="C48" s="227">
        <v>75614</v>
      </c>
      <c r="D48" s="203">
        <f>D49</f>
        <v>737</v>
      </c>
      <c r="E48" s="18">
        <f>SUM(C48:D48)</f>
        <v>76351</v>
      </c>
    </row>
    <row r="49" spans="1:5" ht="14.25">
      <c r="A49" s="137" t="s">
        <v>95</v>
      </c>
      <c r="B49" s="157" t="s">
        <v>27</v>
      </c>
      <c r="C49" s="228">
        <v>30816</v>
      </c>
      <c r="D49" s="205">
        <v>737</v>
      </c>
      <c r="E49" s="49">
        <f>SUM(C49:D49)</f>
        <v>31553</v>
      </c>
    </row>
    <row r="50" spans="1:5" ht="14.25">
      <c r="A50" s="206"/>
      <c r="B50" s="207"/>
      <c r="C50" s="229"/>
      <c r="D50" s="215"/>
      <c r="E50" s="60"/>
    </row>
    <row r="51" spans="1:5" ht="15">
      <c r="A51" s="210" t="s">
        <v>113</v>
      </c>
      <c r="B51" s="248" t="s">
        <v>114</v>
      </c>
      <c r="C51" s="231"/>
      <c r="D51" s="54"/>
      <c r="E51" s="209"/>
    </row>
    <row r="52" spans="1:5" ht="15">
      <c r="A52" s="137" t="s">
        <v>89</v>
      </c>
      <c r="B52" s="138" t="s">
        <v>90</v>
      </c>
      <c r="C52" s="249">
        <v>0</v>
      </c>
      <c r="D52" s="250">
        <v>6390</v>
      </c>
      <c r="E52" s="251">
        <f>SUM(C52:D52)</f>
        <v>6390</v>
      </c>
    </row>
    <row r="53" spans="1:5" ht="15" thickBot="1">
      <c r="A53" s="206"/>
      <c r="B53" s="207"/>
      <c r="C53" s="229"/>
      <c r="D53" s="215"/>
      <c r="E53" s="60"/>
    </row>
    <row r="54" spans="1:5" ht="15.75" thickBot="1">
      <c r="A54" s="200" t="s">
        <v>115</v>
      </c>
      <c r="B54" s="201" t="s">
        <v>116</v>
      </c>
      <c r="C54" s="235">
        <f>SUM(C55:C56)</f>
        <v>69733</v>
      </c>
      <c r="D54" s="203">
        <f>D55+D56</f>
        <v>1050</v>
      </c>
      <c r="E54" s="18">
        <f>SUM(C54:D54)</f>
        <v>70783</v>
      </c>
    </row>
    <row r="55" spans="1:5" ht="14.25">
      <c r="A55" s="252" t="s">
        <v>104</v>
      </c>
      <c r="B55" s="157" t="s">
        <v>26</v>
      </c>
      <c r="C55" s="236">
        <v>41258</v>
      </c>
      <c r="D55" s="205">
        <v>-2780</v>
      </c>
      <c r="E55" s="49">
        <f>SUM(C55:D55)</f>
        <v>38478</v>
      </c>
    </row>
    <row r="56" spans="1:5" ht="14.25">
      <c r="A56" s="137" t="s">
        <v>95</v>
      </c>
      <c r="B56" s="138" t="s">
        <v>27</v>
      </c>
      <c r="C56" s="234">
        <v>28475</v>
      </c>
      <c r="D56" s="54">
        <v>3830</v>
      </c>
      <c r="E56" s="52">
        <f>SUM(C56:D56)</f>
        <v>32305</v>
      </c>
    </row>
    <row r="57" spans="1:5" ht="14.25">
      <c r="A57" s="253"/>
      <c r="B57" s="254"/>
      <c r="C57" s="255"/>
      <c r="D57" s="215"/>
      <c r="E57" s="256"/>
    </row>
    <row r="58" spans="1:5" ht="30.75" customHeight="1">
      <c r="A58" s="210" t="s">
        <v>117</v>
      </c>
      <c r="B58" s="257" t="s">
        <v>118</v>
      </c>
      <c r="C58" s="243"/>
      <c r="D58" s="54"/>
      <c r="E58" s="52"/>
    </row>
    <row r="59" spans="1:5" ht="15">
      <c r="A59" s="137" t="s">
        <v>89</v>
      </c>
      <c r="B59" s="138" t="s">
        <v>90</v>
      </c>
      <c r="C59" s="243">
        <v>7172</v>
      </c>
      <c r="D59" s="232">
        <v>0</v>
      </c>
      <c r="E59" s="233">
        <f>SUM(C59:D59)</f>
        <v>7172</v>
      </c>
    </row>
    <row r="60" spans="1:5" ht="15" thickBot="1">
      <c r="A60" s="258"/>
      <c r="B60" s="259"/>
      <c r="C60" s="229"/>
      <c r="D60" s="215"/>
      <c r="E60" s="60"/>
    </row>
    <row r="61" spans="1:5" ht="21" customHeight="1" thickBot="1">
      <c r="A61" s="196" t="s">
        <v>119</v>
      </c>
      <c r="B61" s="197" t="s">
        <v>120</v>
      </c>
      <c r="C61" s="216">
        <v>5546663</v>
      </c>
      <c r="D61" s="199">
        <f>D62+D67+D74+D79+D85+D88</f>
        <v>49462</v>
      </c>
      <c r="E61" s="12">
        <f>SUM(C61:D61)</f>
        <v>5596125</v>
      </c>
    </row>
    <row r="62" spans="1:5" ht="15.75" thickBot="1">
      <c r="A62" s="200" t="s">
        <v>121</v>
      </c>
      <c r="B62" s="201" t="s">
        <v>122</v>
      </c>
      <c r="C62" s="260">
        <v>364197</v>
      </c>
      <c r="D62" s="203">
        <f>D64+D65</f>
        <v>15744</v>
      </c>
      <c r="E62" s="18">
        <f>SUM(C62:D62)</f>
        <v>379941</v>
      </c>
    </row>
    <row r="63" spans="1:5" ht="14.25">
      <c r="A63" s="156" t="s">
        <v>104</v>
      </c>
      <c r="B63" s="157" t="s">
        <v>123</v>
      </c>
      <c r="C63" s="222"/>
      <c r="D63" s="205"/>
      <c r="E63" s="220"/>
    </row>
    <row r="64" spans="1:5" ht="14.25">
      <c r="A64" s="137"/>
      <c r="B64" s="138" t="s">
        <v>124</v>
      </c>
      <c r="C64" s="223">
        <v>83322</v>
      </c>
      <c r="D64" s="54">
        <v>-1672</v>
      </c>
      <c r="E64" s="52">
        <f>SUM(C64:D64)</f>
        <v>81650</v>
      </c>
    </row>
    <row r="65" spans="1:5" ht="14.25">
      <c r="A65" s="137"/>
      <c r="B65" s="138" t="s">
        <v>125</v>
      </c>
      <c r="C65" s="223">
        <v>200357</v>
      </c>
      <c r="D65" s="54">
        <v>17416</v>
      </c>
      <c r="E65" s="52">
        <f>SUM(C65:D65)</f>
        <v>217773</v>
      </c>
    </row>
    <row r="66" spans="1:5" ht="15" thickBot="1">
      <c r="A66" s="206"/>
      <c r="B66" s="207"/>
      <c r="C66" s="214"/>
      <c r="D66" s="215"/>
      <c r="E66" s="60"/>
    </row>
    <row r="67" spans="1:5" ht="15.75" thickBot="1">
      <c r="A67" s="261" t="s">
        <v>121</v>
      </c>
      <c r="B67" s="201" t="s">
        <v>126</v>
      </c>
      <c r="C67" s="260">
        <v>1254194</v>
      </c>
      <c r="D67" s="203">
        <f>D69+D70+D72</f>
        <v>11317</v>
      </c>
      <c r="E67" s="18">
        <f>SUM(C67:D67)</f>
        <v>1265511</v>
      </c>
    </row>
    <row r="68" spans="1:5" ht="14.25">
      <c r="A68" s="156" t="s">
        <v>104</v>
      </c>
      <c r="B68" s="157" t="s">
        <v>123</v>
      </c>
      <c r="C68" s="222"/>
      <c r="D68" s="205"/>
      <c r="E68" s="220"/>
    </row>
    <row r="69" spans="1:5" ht="14.25">
      <c r="A69" s="137"/>
      <c r="B69" s="138" t="s">
        <v>124</v>
      </c>
      <c r="C69" s="223">
        <v>362120</v>
      </c>
      <c r="D69" s="54">
        <v>-18135</v>
      </c>
      <c r="E69" s="52">
        <f>SUM(C69:D69)</f>
        <v>343985</v>
      </c>
    </row>
    <row r="70" spans="1:5" ht="14.25">
      <c r="A70" s="137"/>
      <c r="B70" s="138" t="s">
        <v>125</v>
      </c>
      <c r="C70" s="223">
        <v>621466</v>
      </c>
      <c r="D70" s="54">
        <v>28962</v>
      </c>
      <c r="E70" s="52">
        <f>SUM(C70:D70)</f>
        <v>650428</v>
      </c>
    </row>
    <row r="71" spans="1:5" ht="14.25">
      <c r="A71" s="137" t="s">
        <v>95</v>
      </c>
      <c r="B71" s="138" t="s">
        <v>127</v>
      </c>
      <c r="C71" s="223"/>
      <c r="D71" s="54"/>
      <c r="E71" s="209"/>
    </row>
    <row r="72" spans="1:5" ht="14.25">
      <c r="A72" s="262"/>
      <c r="B72" s="138" t="s">
        <v>124</v>
      </c>
      <c r="C72" s="223">
        <v>170583</v>
      </c>
      <c r="D72" s="54">
        <v>490</v>
      </c>
      <c r="E72" s="52">
        <f>SUM(C72:D72)</f>
        <v>171073</v>
      </c>
    </row>
    <row r="73" spans="1:5" ht="15" thickBot="1">
      <c r="A73" s="206"/>
      <c r="B73" s="207"/>
      <c r="C73" s="214"/>
      <c r="D73" s="215"/>
      <c r="E73" s="60"/>
    </row>
    <row r="74" spans="1:5" ht="15.75" thickBot="1">
      <c r="A74" s="261" t="s">
        <v>121</v>
      </c>
      <c r="B74" s="201" t="s">
        <v>128</v>
      </c>
      <c r="C74" s="260">
        <v>1047186</v>
      </c>
      <c r="D74" s="203">
        <f>D76+D77</f>
        <v>11240</v>
      </c>
      <c r="E74" s="18">
        <f>SUM(C74:D74)</f>
        <v>1058426</v>
      </c>
    </row>
    <row r="75" spans="1:5" ht="14.25">
      <c r="A75" s="156" t="s">
        <v>104</v>
      </c>
      <c r="B75" s="157" t="s">
        <v>123</v>
      </c>
      <c r="C75" s="222"/>
      <c r="D75" s="205"/>
      <c r="E75" s="220"/>
    </row>
    <row r="76" spans="1:5" ht="14.25">
      <c r="A76" s="137"/>
      <c r="B76" s="138" t="s">
        <v>124</v>
      </c>
      <c r="C76" s="223">
        <v>260767</v>
      </c>
      <c r="D76" s="54">
        <v>-7799</v>
      </c>
      <c r="E76" s="52">
        <f>SUM(C76:D76)</f>
        <v>252968</v>
      </c>
    </row>
    <row r="77" spans="1:5" ht="14.25">
      <c r="A77" s="137"/>
      <c r="B77" s="138" t="s">
        <v>125</v>
      </c>
      <c r="C77" s="223">
        <v>562782</v>
      </c>
      <c r="D77" s="54">
        <v>19039</v>
      </c>
      <c r="E77" s="52">
        <f>SUM(C77:D77)</f>
        <v>581821</v>
      </c>
    </row>
    <row r="78" spans="1:5" ht="15" thickBot="1">
      <c r="A78" s="206"/>
      <c r="B78" s="207"/>
      <c r="C78" s="214"/>
      <c r="D78" s="215"/>
      <c r="E78" s="60"/>
    </row>
    <row r="79" spans="1:5" ht="15.75" thickBot="1">
      <c r="A79" s="200" t="s">
        <v>129</v>
      </c>
      <c r="B79" s="201" t="s">
        <v>130</v>
      </c>
      <c r="C79" s="260">
        <v>573791</v>
      </c>
      <c r="D79" s="203">
        <f>D81+D82</f>
        <v>0</v>
      </c>
      <c r="E79" s="18">
        <f>SUM(C79:D79)</f>
        <v>573791</v>
      </c>
    </row>
    <row r="80" spans="1:5" ht="14.25">
      <c r="A80" s="156" t="s">
        <v>104</v>
      </c>
      <c r="B80" s="157" t="s">
        <v>26</v>
      </c>
      <c r="C80" s="222"/>
      <c r="D80" s="205"/>
      <c r="E80" s="220"/>
    </row>
    <row r="81" spans="1:5" ht="14.25">
      <c r="A81" s="137"/>
      <c r="B81" s="138" t="s">
        <v>124</v>
      </c>
      <c r="C81" s="223">
        <v>147987</v>
      </c>
      <c r="D81" s="54">
        <v>-5467</v>
      </c>
      <c r="E81" s="52">
        <f>SUM(C81:D81)</f>
        <v>142520</v>
      </c>
    </row>
    <row r="82" spans="1:5" ht="14.25">
      <c r="A82" s="137"/>
      <c r="B82" s="138" t="s">
        <v>125</v>
      </c>
      <c r="C82" s="223">
        <v>269586</v>
      </c>
      <c r="D82" s="54">
        <v>5467</v>
      </c>
      <c r="E82" s="52">
        <f>SUM(C82:D82)</f>
        <v>275053</v>
      </c>
    </row>
    <row r="83" spans="1:5" ht="14.25">
      <c r="A83" s="206"/>
      <c r="B83" s="207"/>
      <c r="C83" s="208"/>
      <c r="D83" s="54"/>
      <c r="E83" s="209"/>
    </row>
    <row r="84" spans="1:5" ht="15">
      <c r="A84" s="263" t="s">
        <v>129</v>
      </c>
      <c r="B84" s="264" t="s">
        <v>131</v>
      </c>
      <c r="C84" s="223"/>
      <c r="D84" s="54"/>
      <c r="E84" s="209"/>
    </row>
    <row r="85" spans="1:5" ht="14.25">
      <c r="A85" s="137" t="s">
        <v>95</v>
      </c>
      <c r="B85" s="138" t="s">
        <v>27</v>
      </c>
      <c r="C85" s="223">
        <v>1723</v>
      </c>
      <c r="D85" s="54">
        <v>2524</v>
      </c>
      <c r="E85" s="52">
        <f>SUM(C85:D85)</f>
        <v>4247</v>
      </c>
    </row>
    <row r="86" spans="1:5" ht="14.25">
      <c r="A86" s="137"/>
      <c r="B86" s="138"/>
      <c r="C86" s="223"/>
      <c r="D86" s="54"/>
      <c r="E86" s="209"/>
    </row>
    <row r="87" spans="1:5" ht="15">
      <c r="A87" s="210" t="s">
        <v>121</v>
      </c>
      <c r="B87" s="211" t="s">
        <v>132</v>
      </c>
      <c r="C87" s="223"/>
      <c r="D87" s="54"/>
      <c r="E87" s="209"/>
    </row>
    <row r="88" spans="1:5" ht="14.25">
      <c r="A88" s="265" t="s">
        <v>104</v>
      </c>
      <c r="B88" s="266" t="s">
        <v>26</v>
      </c>
      <c r="C88" s="223">
        <v>71635</v>
      </c>
      <c r="D88" s="54">
        <v>8637</v>
      </c>
      <c r="E88" s="52">
        <f>SUM(C88:D88)</f>
        <v>80272</v>
      </c>
    </row>
    <row r="89" spans="1:5" ht="15" thickBot="1">
      <c r="A89" s="206"/>
      <c r="B89" s="224"/>
      <c r="C89" s="214"/>
      <c r="D89" s="215"/>
      <c r="E89" s="60"/>
    </row>
    <row r="90" spans="1:5" ht="15.75" thickBot="1">
      <c r="A90" s="225" t="s">
        <v>133</v>
      </c>
      <c r="B90" s="226" t="s">
        <v>134</v>
      </c>
      <c r="C90" s="267">
        <v>1226640</v>
      </c>
      <c r="D90" s="199">
        <f>D92+D95+D98+D101</f>
        <v>235</v>
      </c>
      <c r="E90" s="113">
        <f>SUM(C90:D90)</f>
        <v>1226875</v>
      </c>
    </row>
    <row r="91" spans="1:5" ht="15">
      <c r="A91" s="210" t="s">
        <v>135</v>
      </c>
      <c r="B91" s="268" t="s">
        <v>136</v>
      </c>
      <c r="C91" s="222"/>
      <c r="D91" s="205"/>
      <c r="E91" s="220"/>
    </row>
    <row r="92" spans="1:5" ht="14.25">
      <c r="A92" s="265" t="s">
        <v>137</v>
      </c>
      <c r="B92" s="138" t="s">
        <v>90</v>
      </c>
      <c r="C92" s="223">
        <v>16083</v>
      </c>
      <c r="D92" s="54">
        <v>128</v>
      </c>
      <c r="E92" s="52">
        <f>SUM(C92:D92)</f>
        <v>16211</v>
      </c>
    </row>
    <row r="93" spans="1:5" ht="14.25">
      <c r="A93" s="137"/>
      <c r="B93" s="138"/>
      <c r="C93" s="223"/>
      <c r="D93" s="54"/>
      <c r="E93" s="209"/>
    </row>
    <row r="94" spans="1:5" ht="15">
      <c r="A94" s="210" t="s">
        <v>135</v>
      </c>
      <c r="B94" s="269" t="s">
        <v>138</v>
      </c>
      <c r="C94" s="223"/>
      <c r="D94" s="54"/>
      <c r="E94" s="209"/>
    </row>
    <row r="95" spans="1:5" ht="14.25">
      <c r="A95" s="265" t="s">
        <v>137</v>
      </c>
      <c r="B95" s="138" t="s">
        <v>90</v>
      </c>
      <c r="C95" s="270">
        <v>28917</v>
      </c>
      <c r="D95" s="54">
        <v>-127</v>
      </c>
      <c r="E95" s="52">
        <f>SUM(C95:D95)</f>
        <v>28790</v>
      </c>
    </row>
    <row r="96" spans="1:5" ht="14.25">
      <c r="A96" s="206"/>
      <c r="B96" s="207"/>
      <c r="C96" s="208"/>
      <c r="D96" s="54"/>
      <c r="E96" s="209"/>
    </row>
    <row r="97" spans="1:5" ht="15">
      <c r="A97" s="210" t="s">
        <v>139</v>
      </c>
      <c r="B97" s="211" t="s">
        <v>140</v>
      </c>
      <c r="C97" s="223"/>
      <c r="D97" s="54"/>
      <c r="E97" s="209"/>
    </row>
    <row r="98" spans="1:5" ht="14.25">
      <c r="A98" s="265" t="s">
        <v>137</v>
      </c>
      <c r="B98" s="138" t="s">
        <v>90</v>
      </c>
      <c r="C98" s="223">
        <v>28474</v>
      </c>
      <c r="D98" s="54">
        <v>42</v>
      </c>
      <c r="E98" s="52">
        <f>SUM(C98:D98)</f>
        <v>28516</v>
      </c>
    </row>
    <row r="99" spans="1:5" ht="14.25">
      <c r="A99" s="206"/>
      <c r="B99" s="207"/>
      <c r="C99" s="208"/>
      <c r="D99" s="54"/>
      <c r="E99" s="209"/>
    </row>
    <row r="100" spans="1:5" ht="15">
      <c r="A100" s="210" t="s">
        <v>141</v>
      </c>
      <c r="B100" s="211" t="s">
        <v>142</v>
      </c>
      <c r="C100" s="223"/>
      <c r="D100" s="54"/>
      <c r="E100" s="209"/>
    </row>
    <row r="101" spans="1:5" ht="14.25">
      <c r="A101" s="265" t="s">
        <v>137</v>
      </c>
      <c r="B101" s="138" t="s">
        <v>90</v>
      </c>
      <c r="C101" s="223">
        <v>169466</v>
      </c>
      <c r="D101" s="51">
        <v>192</v>
      </c>
      <c r="E101" s="52">
        <f>SUM(C101:D101)</f>
        <v>169658</v>
      </c>
    </row>
    <row r="102" spans="1:5" ht="15" thickBot="1">
      <c r="A102" s="206"/>
      <c r="B102" s="224"/>
      <c r="C102" s="214"/>
      <c r="D102" s="59"/>
      <c r="E102" s="60"/>
    </row>
    <row r="103" spans="1:5" ht="15.75" thickBot="1">
      <c r="A103" s="271" t="s">
        <v>143</v>
      </c>
      <c r="B103" s="272"/>
      <c r="C103" s="273">
        <v>11484280</v>
      </c>
      <c r="D103" s="199">
        <f>D9+D16+D23+D27+D61+D90</f>
        <v>118464</v>
      </c>
      <c r="E103" s="12">
        <f>SUM(C103:D103)</f>
        <v>11602744</v>
      </c>
    </row>
    <row r="107" spans="2:3" ht="12.75">
      <c r="B107" s="274"/>
      <c r="C107" s="275"/>
    </row>
    <row r="108" spans="2:3" ht="12.75">
      <c r="B108" s="274"/>
      <c r="C108" s="275"/>
    </row>
    <row r="109" spans="2:3" ht="12.75">
      <c r="B109" s="274"/>
      <c r="C109" s="275"/>
    </row>
    <row r="110" spans="2:3" ht="12.75">
      <c r="B110" s="274"/>
      <c r="C110" s="275"/>
    </row>
    <row r="111" spans="2:3" ht="12.75">
      <c r="B111" s="274"/>
      <c r="C111" s="275"/>
    </row>
    <row r="112" spans="2:3" ht="12.75">
      <c r="B112" s="274"/>
      <c r="C112" s="275"/>
    </row>
    <row r="113" spans="2:3" ht="12.75">
      <c r="B113" s="274"/>
      <c r="C113" s="275"/>
    </row>
    <row r="114" spans="2:3" ht="12.75">
      <c r="B114" s="274"/>
      <c r="C114" s="275"/>
    </row>
  </sheetData>
  <printOptions/>
  <pageMargins left="0.17" right="0.17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B13" sqref="B13"/>
    </sheetView>
  </sheetViews>
  <sheetFormatPr defaultColWidth="9.140625" defaultRowHeight="12.75"/>
  <cols>
    <col min="1" max="1" width="5.421875" style="0" customWidth="1"/>
    <col min="2" max="2" width="54.57421875" style="0" customWidth="1"/>
    <col min="3" max="3" width="11.421875" style="0" customWidth="1"/>
    <col min="4" max="4" width="12.421875" style="0" customWidth="1"/>
    <col min="5" max="5" width="11.7109375" style="0" customWidth="1"/>
  </cols>
  <sheetData>
    <row r="1" ht="12.75">
      <c r="D1" t="s">
        <v>144</v>
      </c>
    </row>
    <row r="2" spans="4:5" ht="12.75">
      <c r="D2" s="276" t="s">
        <v>46</v>
      </c>
      <c r="E2" s="276"/>
    </row>
    <row r="3" spans="4:5" ht="12.75">
      <c r="D3" s="276" t="s">
        <v>145</v>
      </c>
      <c r="E3" s="276"/>
    </row>
    <row r="4" spans="4:5" ht="12.75">
      <c r="D4" s="277" t="s">
        <v>161</v>
      </c>
      <c r="E4" s="276"/>
    </row>
    <row r="7" ht="15.75" thickBot="1">
      <c r="A7" s="278" t="s">
        <v>146</v>
      </c>
    </row>
    <row r="8" spans="1:5" ht="39" thickBot="1">
      <c r="A8" s="279"/>
      <c r="B8" s="280"/>
      <c r="C8" s="281" t="s">
        <v>50</v>
      </c>
      <c r="D8" s="282" t="s">
        <v>4</v>
      </c>
      <c r="E8" s="283" t="s">
        <v>5</v>
      </c>
    </row>
    <row r="9" spans="1:5" ht="15.75" thickBot="1">
      <c r="A9" s="284">
        <v>381</v>
      </c>
      <c r="B9" s="285" t="s">
        <v>31</v>
      </c>
      <c r="C9" s="286">
        <v>7000</v>
      </c>
      <c r="D9" s="287">
        <v>0</v>
      </c>
      <c r="E9" s="288">
        <f>SUM(C9:D9)</f>
        <v>7000</v>
      </c>
    </row>
    <row r="10" spans="1:5" ht="13.5" thickBot="1">
      <c r="A10" s="289"/>
      <c r="B10" s="290"/>
      <c r="C10" s="291"/>
      <c r="D10" s="292"/>
      <c r="E10" s="293"/>
    </row>
    <row r="11" spans="1:5" ht="15.75" thickBot="1">
      <c r="A11" s="335" t="s">
        <v>147</v>
      </c>
      <c r="B11" s="8" t="s">
        <v>148</v>
      </c>
      <c r="C11" s="336">
        <v>-4867189</v>
      </c>
      <c r="D11" s="342">
        <f>SUM(D13:D19)</f>
        <v>-627721</v>
      </c>
      <c r="E11" s="337">
        <f>SUM(C11:D11)</f>
        <v>-5494910</v>
      </c>
    </row>
    <row r="12" spans="1:5" ht="15">
      <c r="A12" s="330"/>
      <c r="B12" s="331"/>
      <c r="C12" s="332"/>
      <c r="D12" s="333"/>
      <c r="E12" s="334"/>
    </row>
    <row r="13" spans="1:5" ht="15">
      <c r="A13" s="309" t="s">
        <v>149</v>
      </c>
      <c r="B13" s="296" t="s">
        <v>150</v>
      </c>
      <c r="C13" s="297">
        <v>-386138</v>
      </c>
      <c r="D13" s="297">
        <v>-27721</v>
      </c>
      <c r="E13" s="310">
        <f>SUM(C13:D13)</f>
        <v>-413859</v>
      </c>
    </row>
    <row r="14" spans="1:5" ht="14.25">
      <c r="A14" s="311"/>
      <c r="B14" s="298"/>
      <c r="C14" s="299"/>
      <c r="D14" s="299"/>
      <c r="E14" s="312"/>
    </row>
    <row r="15" spans="1:5" ht="14.25">
      <c r="A15" s="309" t="s">
        <v>151</v>
      </c>
      <c r="B15" s="300" t="s">
        <v>152</v>
      </c>
      <c r="C15" s="301">
        <v>-105873</v>
      </c>
      <c r="D15" s="302">
        <v>29000</v>
      </c>
      <c r="E15" s="308">
        <f>SUM(C15:D15)</f>
        <v>-76873</v>
      </c>
    </row>
    <row r="16" spans="1:5" ht="14.25">
      <c r="A16" s="311"/>
      <c r="B16" s="298"/>
      <c r="C16" s="299"/>
      <c r="D16" s="299"/>
      <c r="E16" s="312"/>
    </row>
    <row r="17" spans="1:5" ht="14.25">
      <c r="A17" s="309" t="s">
        <v>153</v>
      </c>
      <c r="B17" s="32" t="s">
        <v>154</v>
      </c>
      <c r="C17" s="301">
        <v>-5000</v>
      </c>
      <c r="D17" s="301">
        <v>-29000</v>
      </c>
      <c r="E17" s="308">
        <f>SUM(C17:D17)</f>
        <v>-34000</v>
      </c>
    </row>
    <row r="18" spans="1:5" ht="14.25">
      <c r="A18" s="311"/>
      <c r="B18" s="298"/>
      <c r="C18" s="299"/>
      <c r="D18" s="299"/>
      <c r="E18" s="312"/>
    </row>
    <row r="19" spans="1:5" ht="14.25">
      <c r="A19" s="307" t="s">
        <v>155</v>
      </c>
      <c r="B19" s="294" t="s">
        <v>156</v>
      </c>
      <c r="C19" s="295">
        <v>0</v>
      </c>
      <c r="D19" s="295">
        <v>-600000</v>
      </c>
      <c r="E19" s="308">
        <f>SUM(C19:D19)</f>
        <v>-600000</v>
      </c>
    </row>
    <row r="20" spans="1:5" ht="13.5" thickBot="1">
      <c r="A20" s="338"/>
      <c r="B20" s="339"/>
      <c r="C20" s="340"/>
      <c r="D20" s="340"/>
      <c r="E20" s="341"/>
    </row>
    <row r="21" spans="1:5" ht="15.75" thickBot="1">
      <c r="A21" s="318">
        <v>3502</v>
      </c>
      <c r="B21" s="8" t="s">
        <v>157</v>
      </c>
      <c r="C21" s="112">
        <v>2848373</v>
      </c>
      <c r="D21" s="329">
        <f>D23</f>
        <v>627721</v>
      </c>
      <c r="E21" s="113">
        <f>SUM(C21:D21)</f>
        <v>3476094</v>
      </c>
    </row>
    <row r="22" spans="1:5" ht="12.75">
      <c r="A22" s="323"/>
      <c r="B22" s="23"/>
      <c r="C22" s="324"/>
      <c r="D22" s="324"/>
      <c r="E22" s="325"/>
    </row>
    <row r="23" spans="1:5" ht="14.25">
      <c r="A23" s="309" t="s">
        <v>158</v>
      </c>
      <c r="B23" s="303" t="s">
        <v>159</v>
      </c>
      <c r="C23" s="64">
        <v>57442</v>
      </c>
      <c r="D23" s="344">
        <v>627721</v>
      </c>
      <c r="E23" s="30">
        <f>SUM(C23:D23)</f>
        <v>685163</v>
      </c>
    </row>
    <row r="24" spans="1:5" ht="13.5" thickBot="1">
      <c r="A24" s="195"/>
      <c r="B24" s="37"/>
      <c r="C24" s="321"/>
      <c r="D24" s="321"/>
      <c r="E24" s="322"/>
    </row>
    <row r="25" spans="1:5" ht="15.75" thickBot="1">
      <c r="A25" s="326">
        <v>4502</v>
      </c>
      <c r="B25" s="327" t="s">
        <v>34</v>
      </c>
      <c r="C25" s="328">
        <v>-1200162</v>
      </c>
      <c r="D25" s="329">
        <v>0</v>
      </c>
      <c r="E25" s="113">
        <f>SUM(C25:D25)</f>
        <v>-1200162</v>
      </c>
    </row>
    <row r="26" spans="1:5" ht="12.75">
      <c r="A26" s="323"/>
      <c r="B26" s="23"/>
      <c r="C26" s="324"/>
      <c r="D26" s="324"/>
      <c r="E26" s="325"/>
    </row>
    <row r="27" spans="1:5" ht="15">
      <c r="A27" s="313">
        <v>382</v>
      </c>
      <c r="B27" s="304" t="s">
        <v>35</v>
      </c>
      <c r="C27" s="305">
        <v>10000</v>
      </c>
      <c r="D27" s="305">
        <v>0</v>
      </c>
      <c r="E27" s="314">
        <v>10000</v>
      </c>
    </row>
    <row r="28" spans="1:5" ht="15">
      <c r="A28" s="313">
        <v>65</v>
      </c>
      <c r="B28" s="304" t="s">
        <v>36</v>
      </c>
      <c r="C28" s="305">
        <v>-76510</v>
      </c>
      <c r="D28" s="305">
        <v>0</v>
      </c>
      <c r="E28" s="314">
        <f>SUM(C28:D28)</f>
        <v>-76510</v>
      </c>
    </row>
    <row r="29" spans="1:5" ht="14.25">
      <c r="A29" s="31"/>
      <c r="B29" s="32"/>
      <c r="C29" s="306"/>
      <c r="D29" s="306"/>
      <c r="E29" s="315"/>
    </row>
    <row r="30" spans="1:5" ht="15" thickBot="1">
      <c r="A30" s="33"/>
      <c r="B30" s="34"/>
      <c r="C30" s="316"/>
      <c r="D30" s="316"/>
      <c r="E30" s="317"/>
    </row>
    <row r="31" spans="1:5" ht="15.75" thickBot="1">
      <c r="A31" s="318"/>
      <c r="B31" s="78" t="s">
        <v>160</v>
      </c>
      <c r="C31" s="319">
        <f>C9+C11+C21+C25+C27+C28</f>
        <v>-3278488</v>
      </c>
      <c r="D31" s="319">
        <f>D9+D11+D21+D25+D27+D28</f>
        <v>0</v>
      </c>
      <c r="E31" s="320">
        <f>E9+E11+E21+E25+E27+E28</f>
        <v>-3278488</v>
      </c>
    </row>
  </sheetData>
  <printOptions/>
  <pageMargins left="0.75" right="0.2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Sillamae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2013-04-26T06:46:18Z</cp:lastPrinted>
  <dcterms:created xsi:type="dcterms:W3CDTF">2013-04-10T11:02:32Z</dcterms:created>
  <dcterms:modified xsi:type="dcterms:W3CDTF">2013-04-30T07:28:58Z</dcterms:modified>
  <cp:category/>
  <cp:version/>
  <cp:contentType/>
  <cp:contentStatus/>
</cp:coreProperties>
</file>