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8475" activeTab="3"/>
  </bookViews>
  <sheets>
    <sheet name="Lisaeelarve Lisa 1" sheetId="1" r:id="rId1"/>
    <sheet name="Põhitegevuse tulud Lisa 2" sheetId="2" r:id="rId2"/>
    <sheet name="Põhitegevuse kulud Lisa 3" sheetId="3" r:id="rId3"/>
    <sheet name="Investeerimistegevus Lisa 4" sheetId="4" r:id="rId4"/>
  </sheets>
  <definedNames/>
  <calcPr fullCalcOnLoad="1"/>
</workbook>
</file>

<file path=xl/sharedStrings.xml><?xml version="1.0" encoding="utf-8"?>
<sst xmlns="http://schemas.openxmlformats.org/spreadsheetml/2006/main" count="225" uniqueCount="150">
  <si>
    <t>Lisa 1</t>
  </si>
  <si>
    <t>Sillamäe Linnavolikogu</t>
  </si>
  <si>
    <t>26.septembri 2013.a</t>
  </si>
  <si>
    <t>SILLAMÄE  LINNA  2013.AASTA  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</si>
  <si>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</si>
  <si>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</si>
  <si>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</si>
  <si>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</si>
  <si>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</si>
  <si>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</si>
  <si>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</si>
  <si>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</si>
  <si>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</si>
  <si>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</si>
  <si>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</si>
  <si>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</si>
  <si>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</si>
  <si>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</si>
  <si>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</si>
  <si>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</si>
  <si>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</si>
  <si>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</si>
  <si>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</si>
  <si>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</si>
  <si>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</si>
  <si>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</si>
  <si>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</si>
  <si>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</si>
  <si>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</si>
  <si>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</si>
  <si>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</si>
  <si>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</si>
  <si>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</si>
  <si>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</si>
  <si>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</si>
  <si>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</si>
  <si>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</si>
  <si>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</si>
  <si>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</si>
  <si>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</si>
  <si>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</si>
  <si>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</si>
  <si>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</si>
  <si>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 xml:space="preserve">Laen projekti "Veevarustus- ja kanalisatsioonisüsteemide </t>
  </si>
  <si>
    <t>renoveerimiseks" II etapi realiseerimiseks</t>
  </si>
  <si>
    <t>Laen investeerimiskava realiseerimiseks</t>
  </si>
  <si>
    <t>Kohustuste tasumine (-)</t>
  </si>
  <si>
    <t>LIKVIIDSETE VARADE MUUTUS (+ suurenemine, - vähenemine)</t>
  </si>
  <si>
    <t>Lisa 2</t>
  </si>
  <si>
    <t>PÕHITEGEVUSE TULUD</t>
  </si>
  <si>
    <t>Tulu nimetus</t>
  </si>
  <si>
    <t>Eelarve (kassa -põhine)</t>
  </si>
  <si>
    <t>3222</t>
  </si>
  <si>
    <t>Laekumised spordiasutuste majandustegevusest</t>
  </si>
  <si>
    <t>3233</t>
  </si>
  <si>
    <t xml:space="preserve">Üüri- ja renditulud </t>
  </si>
  <si>
    <t>Muud saadud toetused tegevuskuludeks</t>
  </si>
  <si>
    <t>PÕHITEGEVUSE  TULUD  KOKKU</t>
  </si>
  <si>
    <t xml:space="preserve">                                                                                                         Lisa 3             </t>
  </si>
  <si>
    <t>Lisa 3</t>
  </si>
  <si>
    <t xml:space="preserve">                                                                                                         Sillamäe Linnavolikogu</t>
  </si>
  <si>
    <t>Sillamäe linnavolikogu</t>
  </si>
  <si>
    <t xml:space="preserve">                                                                                                         </t>
  </si>
  <si>
    <t>26. septembri 2013.a</t>
  </si>
  <si>
    <t>PÕHITEGEVUSE KULUD</t>
  </si>
  <si>
    <t>Kulu nimetus</t>
  </si>
  <si>
    <t>01</t>
  </si>
  <si>
    <t>Üldised valitsussektori teenused</t>
  </si>
  <si>
    <t>01114</t>
  </si>
  <si>
    <t xml:space="preserve">Reservfond   </t>
  </si>
  <si>
    <t>60</t>
  </si>
  <si>
    <t>Muud kulud</t>
  </si>
  <si>
    <t>03</t>
  </si>
  <si>
    <t xml:space="preserve">             Avalik kord ja julgeolek</t>
  </si>
  <si>
    <t>03200</t>
  </si>
  <si>
    <t>Pääste- ja turvateenused</t>
  </si>
  <si>
    <t>06</t>
  </si>
  <si>
    <t>Elamu- ja kommunaalmajandus</t>
  </si>
  <si>
    <t>06400</t>
  </si>
  <si>
    <t>Tänavavalgustus</t>
  </si>
  <si>
    <t>55</t>
  </si>
  <si>
    <t>08</t>
  </si>
  <si>
    <t>Vaba aeg ja kultuur</t>
  </si>
  <si>
    <t>08102</t>
  </si>
  <si>
    <t>Spordikompleks Kalev</t>
  </si>
  <si>
    <t>08107</t>
  </si>
  <si>
    <t>MTÜ Noorte Omaalgatuse Toetamise Organisatsioon - ESN</t>
  </si>
  <si>
    <t>Sillamäe Avatud Noortekeskuse tegevuseks, sh</t>
  </si>
  <si>
    <t>08209</t>
  </si>
  <si>
    <t>MTÜ Teater-stuudio "Teine taevas"</t>
  </si>
  <si>
    <t>45</t>
  </si>
  <si>
    <t>Eraldised</t>
  </si>
  <si>
    <t>08300</t>
  </si>
  <si>
    <t>Toimetus Sillamäeski Vestnik</t>
  </si>
  <si>
    <t>09</t>
  </si>
  <si>
    <t>Haridus</t>
  </si>
  <si>
    <t>09110</t>
  </si>
  <si>
    <t>Lasteaed Pääsupesa</t>
  </si>
  <si>
    <t xml:space="preserve">Majandamiskulud </t>
  </si>
  <si>
    <t xml:space="preserve">             linnaeelarvest</t>
  </si>
  <si>
    <t>Lasteaed Rukkilill</t>
  </si>
  <si>
    <t>Lasteaed Päikseke</t>
  </si>
  <si>
    <t>Lasteaed Helepunased Purjed</t>
  </si>
  <si>
    <t>09212</t>
  </si>
  <si>
    <t>Eesti Põhikool</t>
  </si>
  <si>
    <t>Vanalinna Kool</t>
  </si>
  <si>
    <t>Kannuka Kool</t>
  </si>
  <si>
    <t>50</t>
  </si>
  <si>
    <t xml:space="preserve">Personalikulud </t>
  </si>
  <si>
    <t xml:space="preserve">             riigieelarvest</t>
  </si>
  <si>
    <t>09220</t>
  </si>
  <si>
    <t>Sillamäe Gümnaasium</t>
  </si>
  <si>
    <t>Põhikoolide reserv</t>
  </si>
  <si>
    <t>10</t>
  </si>
  <si>
    <t>Sotsiaalne kaitse</t>
  </si>
  <si>
    <t>10200</t>
  </si>
  <si>
    <t>Hoolekandeasutus Sügis</t>
  </si>
  <si>
    <t>10402</t>
  </si>
  <si>
    <t>Muu perekondade ja laste sotsiaalne kaitse</t>
  </si>
  <si>
    <t>41</t>
  </si>
  <si>
    <t>PÕHITEGEVUSE  KULUD  KOKKU</t>
  </si>
  <si>
    <t>Lisa 4</t>
  </si>
  <si>
    <t>INVESTEERIMISTEGEVUS</t>
  </si>
  <si>
    <t>15.</t>
  </si>
  <si>
    <t>Põhivara soetus (-) sh</t>
  </si>
  <si>
    <t>6.</t>
  </si>
  <si>
    <t>Kannuka Kooli söökla renoveerimine</t>
  </si>
  <si>
    <t>17.</t>
  </si>
  <si>
    <t>Sillamäe linna videovalvesüsteemi projekt</t>
  </si>
  <si>
    <t>33.</t>
  </si>
  <si>
    <t>Elektrikilpide paigaldamine linnaürituste korraldamiseks</t>
  </si>
  <si>
    <t>34.</t>
  </si>
  <si>
    <t>35.</t>
  </si>
  <si>
    <t>36.</t>
  </si>
  <si>
    <t>Sillamäe Muuseumihoone 2. korruse saali remont</t>
  </si>
  <si>
    <t>Põhivara soetuseks saadav sihtfinantseerimine(+) sh</t>
  </si>
  <si>
    <t>INVESTEERIMISTEGEVUS  KOKKU</t>
  </si>
  <si>
    <t>25.</t>
  </si>
  <si>
    <t>Kannuka Kool (koolimööbli soetamine)</t>
  </si>
  <si>
    <t>Spordikompleks "Kalev" murutraktori soetamine</t>
  </si>
  <si>
    <t>Linna noorte vabaajaüritused</t>
  </si>
  <si>
    <t>08109</t>
  </si>
  <si>
    <t>Linna spordiüritused</t>
  </si>
  <si>
    <t>Spordiorganisatsioonide tegevuse toetus</t>
  </si>
  <si>
    <t>08202</t>
  </si>
  <si>
    <t>Kultuurikeskus</t>
  </si>
  <si>
    <t>08208</t>
  </si>
  <si>
    <t>Linna kultuuriüritused</t>
  </si>
  <si>
    <t>määrusele nr 106</t>
  </si>
  <si>
    <t>Spordikompleks "Kalev" maneeži põrandakatte vahetamine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</si>
</sst>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8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 Cyr"/>
      <family val="2"/>
    </font>
    <font>
      <b/>
      <i/>
      <sz val="11"/>
      <color indexed="8"/>
      <name val="Arial"/>
      <family val="2"/>
    </font>
    <font>
      <b/>
      <i/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sz val="12"/>
      <name val="Arial Baltic"/>
      <family val="0"/>
    </font>
    <font>
      <sz val="10"/>
      <name val="Arial Cyr"/>
      <family val="0"/>
    </font>
    <font>
      <b/>
      <i/>
      <sz val="11"/>
      <color indexed="10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20" applyFont="1" applyFill="1" applyBorder="1" applyProtection="1">
      <alignment/>
      <protection locked="0"/>
    </xf>
    <xf numFmtId="3" fontId="3" fillId="0" borderId="0" xfId="20" applyNumberFormat="1" applyFont="1" applyFill="1" applyBorder="1" applyAlignment="1" applyProtection="1">
      <alignment horizontal="left"/>
      <protection locked="0"/>
    </xf>
    <xf numFmtId="0" fontId="4" fillId="0" borderId="1" xfId="25" applyFont="1" applyBorder="1" applyAlignment="1">
      <alignment horizontal="center" vertical="center"/>
      <protection/>
    </xf>
    <xf numFmtId="3" fontId="6" fillId="0" borderId="2" xfId="2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2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>
      <alignment horizontal="center" vertical="center" wrapText="1"/>
    </xf>
    <xf numFmtId="0" fontId="3" fillId="2" borderId="4" xfId="20" applyFont="1" applyFill="1" applyBorder="1">
      <alignment/>
      <protection/>
    </xf>
    <xf numFmtId="0" fontId="3" fillId="2" borderId="5" xfId="20" applyFont="1" applyFill="1" applyBorder="1">
      <alignment/>
      <protection/>
    </xf>
    <xf numFmtId="0" fontId="3" fillId="2" borderId="6" xfId="20" applyFont="1" applyFill="1" applyBorder="1">
      <alignment/>
      <protection/>
    </xf>
    <xf numFmtId="3" fontId="3" fillId="2" borderId="7" xfId="20" applyNumberFormat="1" applyFont="1" applyFill="1" applyBorder="1" applyAlignment="1" applyProtection="1">
      <alignment horizontal="center"/>
      <protection/>
    </xf>
    <xf numFmtId="3" fontId="3" fillId="2" borderId="8" xfId="20" applyNumberFormat="1" applyFont="1" applyFill="1" applyBorder="1" applyAlignment="1" applyProtection="1">
      <alignment horizontal="center"/>
      <protection/>
    </xf>
    <xf numFmtId="3" fontId="8" fillId="2" borderId="7" xfId="0" applyNumberFormat="1" applyFont="1" applyFill="1" applyBorder="1" applyAlignment="1">
      <alignment horizontal="center"/>
    </xf>
    <xf numFmtId="0" fontId="9" fillId="0" borderId="4" xfId="25" applyFont="1" applyBorder="1">
      <alignment/>
      <protection/>
    </xf>
    <xf numFmtId="0" fontId="9" fillId="0" borderId="5" xfId="19" applyFont="1" applyFill="1" applyBorder="1">
      <alignment/>
      <protection/>
    </xf>
    <xf numFmtId="0" fontId="9" fillId="0" borderId="6" xfId="20" applyFont="1" applyFill="1" applyBorder="1">
      <alignment/>
      <protection/>
    </xf>
    <xf numFmtId="3" fontId="9" fillId="0" borderId="7" xfId="20" applyNumberFormat="1" applyFont="1" applyFill="1" applyBorder="1" applyAlignment="1" applyProtection="1">
      <alignment horizontal="center"/>
      <protection/>
    </xf>
    <xf numFmtId="3" fontId="10" fillId="0" borderId="8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1" fillId="0" borderId="9" xfId="25" applyFont="1" applyBorder="1">
      <alignment/>
      <protection/>
    </xf>
    <xf numFmtId="0" fontId="11" fillId="0" borderId="10" xfId="20" applyFont="1" applyFill="1" applyBorder="1">
      <alignment/>
      <protection/>
    </xf>
    <xf numFmtId="0" fontId="11" fillId="0" borderId="11" xfId="20" applyFont="1" applyFill="1" applyBorder="1">
      <alignment/>
      <protection/>
    </xf>
    <xf numFmtId="3" fontId="12" fillId="0" borderId="12" xfId="20" applyNumberFormat="1" applyFont="1" applyFill="1" applyBorder="1" applyAlignment="1" applyProtection="1">
      <alignment horizontal="center"/>
      <protection locked="0"/>
    </xf>
    <xf numFmtId="3" fontId="13" fillId="0" borderId="13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1" fillId="0" borderId="14" xfId="25" applyFont="1" applyBorder="1">
      <alignment/>
      <protection/>
    </xf>
    <xf numFmtId="0" fontId="11" fillId="0" borderId="15" xfId="20" applyFont="1" applyFill="1" applyBorder="1">
      <alignment/>
      <protection/>
    </xf>
    <xf numFmtId="0" fontId="11" fillId="0" borderId="16" xfId="20" applyFont="1" applyFill="1" applyBorder="1">
      <alignment/>
      <protection/>
    </xf>
    <xf numFmtId="3" fontId="12" fillId="0" borderId="17" xfId="20" applyNumberFormat="1" applyFont="1" applyFill="1" applyBorder="1" applyAlignment="1" applyProtection="1">
      <alignment horizontal="center"/>
      <protection locked="0"/>
    </xf>
    <xf numFmtId="3" fontId="13" fillId="0" borderId="18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22" xfId="0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9" fillId="0" borderId="5" xfId="20" applyFont="1" applyFill="1" applyBorder="1">
      <alignment/>
      <protection/>
    </xf>
    <xf numFmtId="3" fontId="10" fillId="0" borderId="8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3" fontId="11" fillId="0" borderId="27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3" fontId="9" fillId="0" borderId="8" xfId="20" applyNumberFormat="1" applyFont="1" applyFill="1" applyBorder="1" applyAlignment="1" applyProtection="1">
      <alignment horizontal="center"/>
      <protection/>
    </xf>
    <xf numFmtId="3" fontId="12" fillId="0" borderId="12" xfId="20" applyNumberFormat="1" applyFont="1" applyFill="1" applyBorder="1" applyAlignment="1" applyProtection="1">
      <alignment horizontal="center"/>
      <protection/>
    </xf>
    <xf numFmtId="3" fontId="13" fillId="0" borderId="12" xfId="0" applyNumberFormat="1" applyFont="1" applyBorder="1" applyAlignment="1">
      <alignment horizontal="center"/>
    </xf>
    <xf numFmtId="0" fontId="11" fillId="0" borderId="16" xfId="19" applyFont="1" applyFill="1" applyBorder="1">
      <alignment/>
      <protection/>
    </xf>
    <xf numFmtId="3" fontId="13" fillId="0" borderId="17" xfId="0" applyNumberFormat="1" applyFont="1" applyBorder="1" applyAlignment="1">
      <alignment horizontal="center"/>
    </xf>
    <xf numFmtId="3" fontId="12" fillId="0" borderId="17" xfId="20" applyNumberFormat="1" applyFont="1" applyFill="1" applyBorder="1" applyAlignment="1" applyProtection="1">
      <alignment horizontal="center"/>
      <protection/>
    </xf>
    <xf numFmtId="0" fontId="11" fillId="0" borderId="19" xfId="25" applyFont="1" applyBorder="1">
      <alignment/>
      <protection/>
    </xf>
    <xf numFmtId="0" fontId="11" fillId="0" borderId="20" xfId="20" applyFont="1" applyFill="1" applyBorder="1">
      <alignment/>
      <protection/>
    </xf>
    <xf numFmtId="0" fontId="11" fillId="0" borderId="21" xfId="19" applyFont="1" applyFill="1" applyBorder="1">
      <alignment/>
      <protection/>
    </xf>
    <xf numFmtId="3" fontId="12" fillId="0" borderId="22" xfId="20" applyNumberFormat="1" applyFont="1" applyFill="1" applyBorder="1" applyAlignment="1" applyProtection="1">
      <alignment horizontal="center"/>
      <protection/>
    </xf>
    <xf numFmtId="3" fontId="13" fillId="0" borderId="22" xfId="0" applyNumberFormat="1" applyFont="1" applyBorder="1" applyAlignment="1">
      <alignment horizontal="center"/>
    </xf>
    <xf numFmtId="0" fontId="1" fillId="0" borderId="15" xfId="20" applyFont="1" applyFill="1" applyBorder="1">
      <alignment/>
      <protection/>
    </xf>
    <xf numFmtId="3" fontId="5" fillId="0" borderId="7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12" fillId="0" borderId="16" xfId="20" applyFont="1" applyFill="1" applyBorder="1">
      <alignment/>
      <protection/>
    </xf>
    <xf numFmtId="3" fontId="13" fillId="0" borderId="18" xfId="0" applyNumberFormat="1" applyFont="1" applyBorder="1" applyAlignment="1">
      <alignment horizontal="center"/>
    </xf>
    <xf numFmtId="0" fontId="11" fillId="0" borderId="16" xfId="20" applyFont="1" applyFill="1" applyBorder="1" applyAlignment="1">
      <alignment/>
      <protection/>
    </xf>
    <xf numFmtId="0" fontId="12" fillId="0" borderId="15" xfId="20" applyFont="1" applyFill="1" applyBorder="1">
      <alignment/>
      <protection/>
    </xf>
    <xf numFmtId="0" fontId="12" fillId="0" borderId="20" xfId="20" applyFont="1" applyFill="1" applyBorder="1">
      <alignment/>
      <protection/>
    </xf>
    <xf numFmtId="0" fontId="12" fillId="0" borderId="21" xfId="20" applyFont="1" applyFill="1" applyBorder="1">
      <alignment/>
      <protection/>
    </xf>
    <xf numFmtId="3" fontId="12" fillId="0" borderId="22" xfId="20" applyNumberFormat="1" applyFont="1" applyFill="1" applyBorder="1" applyAlignment="1" applyProtection="1">
      <alignment horizontal="center"/>
      <protection locked="0"/>
    </xf>
    <xf numFmtId="0" fontId="1" fillId="0" borderId="20" xfId="20" applyFont="1" applyFill="1" applyBorder="1">
      <alignment/>
      <protection/>
    </xf>
    <xf numFmtId="0" fontId="11" fillId="0" borderId="21" xfId="20" applyFont="1" applyFill="1" applyBorder="1">
      <alignment/>
      <protection/>
    </xf>
    <xf numFmtId="3" fontId="13" fillId="0" borderId="23" xfId="0" applyNumberFormat="1" applyFont="1" applyBorder="1" applyAlignment="1">
      <alignment horizontal="center"/>
    </xf>
    <xf numFmtId="0" fontId="3" fillId="2" borderId="4" xfId="19" applyFont="1" applyFill="1" applyBorder="1" applyAlignment="1">
      <alignment horizontal="left"/>
      <protection/>
    </xf>
    <xf numFmtId="0" fontId="3" fillId="2" borderId="5" xfId="19" applyFont="1" applyFill="1" applyBorder="1" applyAlignment="1">
      <alignment horizontal="left"/>
      <protection/>
    </xf>
    <xf numFmtId="0" fontId="3" fillId="2" borderId="6" xfId="19" applyFont="1" applyFill="1" applyBorder="1">
      <alignment/>
      <protection/>
    </xf>
    <xf numFmtId="3" fontId="3" fillId="2" borderId="7" xfId="19" applyNumberFormat="1" applyFont="1" applyFill="1" applyBorder="1" applyAlignment="1">
      <alignment horizontal="center"/>
      <protection/>
    </xf>
    <xf numFmtId="3" fontId="3" fillId="2" borderId="8" xfId="19" applyNumberFormat="1" applyFont="1" applyFill="1" applyBorder="1" applyAlignment="1">
      <alignment horizontal="center"/>
      <protection/>
    </xf>
    <xf numFmtId="0" fontId="11" fillId="0" borderId="9" xfId="0" applyFont="1" applyBorder="1" applyAlignment="1">
      <alignment/>
    </xf>
    <xf numFmtId="0" fontId="3" fillId="2" borderId="28" xfId="19" applyFont="1" applyFill="1" applyBorder="1" applyAlignment="1">
      <alignment horizontal="left"/>
      <protection/>
    </xf>
    <xf numFmtId="3" fontId="13" fillId="0" borderId="18" xfId="0" applyNumberFormat="1" applyFont="1" applyFill="1" applyBorder="1" applyAlignment="1">
      <alignment horizontal="center"/>
    </xf>
    <xf numFmtId="0" fontId="11" fillId="0" borderId="15" xfId="19" applyFont="1" applyFill="1" applyBorder="1" applyAlignment="1">
      <alignment horizontal="left"/>
      <protection/>
    </xf>
    <xf numFmtId="3" fontId="11" fillId="0" borderId="17" xfId="19" applyNumberFormat="1" applyFont="1" applyBorder="1" applyAlignment="1">
      <alignment horizontal="center"/>
      <protection/>
    </xf>
    <xf numFmtId="0" fontId="11" fillId="0" borderId="15" xfId="20" applyFont="1" applyFill="1" applyBorder="1" applyAlignment="1">
      <alignment/>
      <protection/>
    </xf>
    <xf numFmtId="0" fontId="3" fillId="3" borderId="24" xfId="20" applyFont="1" applyFill="1" applyBorder="1">
      <alignment/>
      <protection/>
    </xf>
    <xf numFmtId="0" fontId="3" fillId="3" borderId="25" xfId="20" applyFont="1" applyFill="1" applyBorder="1">
      <alignment/>
      <protection/>
    </xf>
    <xf numFmtId="0" fontId="3" fillId="3" borderId="26" xfId="20" applyFont="1" applyFill="1" applyBorder="1">
      <alignment/>
      <protection/>
    </xf>
    <xf numFmtId="3" fontId="3" fillId="3" borderId="27" xfId="19" applyNumberFormat="1" applyFont="1" applyFill="1" applyBorder="1" applyAlignment="1">
      <alignment horizontal="center"/>
      <protection/>
    </xf>
    <xf numFmtId="0" fontId="1" fillId="2" borderId="4" xfId="19" applyFont="1" applyFill="1" applyBorder="1">
      <alignment/>
      <protection/>
    </xf>
    <xf numFmtId="0" fontId="5" fillId="2" borderId="5" xfId="19" applyFont="1" applyFill="1" applyBorder="1">
      <alignment/>
      <protection/>
    </xf>
    <xf numFmtId="0" fontId="5" fillId="2" borderId="6" xfId="19" applyFont="1" applyFill="1" applyBorder="1">
      <alignment/>
      <protection/>
    </xf>
    <xf numFmtId="3" fontId="1" fillId="2" borderId="7" xfId="19" applyNumberFormat="1" applyFont="1" applyFill="1" applyBorder="1" applyAlignment="1">
      <alignment horizontal="center"/>
      <protection/>
    </xf>
    <xf numFmtId="3" fontId="1" fillId="2" borderId="8" xfId="19" applyNumberFormat="1" applyFont="1" applyFill="1" applyBorder="1" applyAlignment="1">
      <alignment horizontal="center"/>
      <protection/>
    </xf>
    <xf numFmtId="0" fontId="1" fillId="0" borderId="10" xfId="20" applyFont="1" applyFill="1" applyBorder="1">
      <alignment/>
      <protection/>
    </xf>
    <xf numFmtId="0" fontId="1" fillId="0" borderId="11" xfId="20" applyFont="1" applyFill="1" applyBorder="1">
      <alignment/>
      <protection/>
    </xf>
    <xf numFmtId="3" fontId="1" fillId="0" borderId="12" xfId="19" applyNumberFormat="1" applyFont="1" applyBorder="1" applyAlignment="1">
      <alignment horizontal="center"/>
      <protection/>
    </xf>
    <xf numFmtId="3" fontId="1" fillId="0" borderId="13" xfId="19" applyNumberFormat="1" applyFont="1" applyBorder="1" applyAlignment="1">
      <alignment horizontal="center"/>
      <protection/>
    </xf>
    <xf numFmtId="3" fontId="11" fillId="0" borderId="12" xfId="19" applyNumberFormat="1" applyFont="1" applyBorder="1" applyAlignment="1">
      <alignment horizontal="center"/>
      <protection/>
    </xf>
    <xf numFmtId="3" fontId="11" fillId="0" borderId="22" xfId="19" applyNumberFormat="1" applyFont="1" applyBorder="1" applyAlignment="1">
      <alignment horizontal="center"/>
      <protection/>
    </xf>
    <xf numFmtId="0" fontId="1" fillId="2" borderId="4" xfId="20" applyFont="1" applyFill="1" applyBorder="1">
      <alignment/>
      <protection/>
    </xf>
    <xf numFmtId="0" fontId="1" fillId="2" borderId="5" xfId="20" applyFont="1" applyFill="1" applyBorder="1">
      <alignment/>
      <protection/>
    </xf>
    <xf numFmtId="0" fontId="1" fillId="2" borderId="6" xfId="20" applyFont="1" applyFill="1" applyBorder="1">
      <alignment/>
      <protection/>
    </xf>
    <xf numFmtId="3" fontId="1" fillId="2" borderId="7" xfId="19" applyNumberFormat="1" applyFont="1" applyFill="1" applyBorder="1">
      <alignment/>
      <protection/>
    </xf>
    <xf numFmtId="3" fontId="8" fillId="2" borderId="8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3" borderId="0" xfId="26" applyFont="1" applyFill="1" applyAlignment="1">
      <alignment horizontal="left" vertical="center"/>
      <protection/>
    </xf>
    <xf numFmtId="49" fontId="4" fillId="3" borderId="29" xfId="23" applyNumberFormat="1" applyFont="1" applyFill="1" applyBorder="1" applyAlignment="1">
      <alignment horizontal="center" vertical="center"/>
      <protection/>
    </xf>
    <xf numFmtId="0" fontId="4" fillId="3" borderId="29" xfId="23" applyFont="1" applyFill="1" applyBorder="1" applyAlignment="1">
      <alignment horizontal="center" vertical="center"/>
      <protection/>
    </xf>
    <xf numFmtId="3" fontId="6" fillId="0" borderId="3" xfId="20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>
      <alignment horizontal="center" vertical="center" wrapText="1"/>
    </xf>
    <xf numFmtId="0" fontId="3" fillId="2" borderId="29" xfId="19" applyFont="1" applyFill="1" applyBorder="1" applyAlignment="1">
      <alignment horizontal="left"/>
      <protection/>
    </xf>
    <xf numFmtId="3" fontId="3" fillId="2" borderId="7" xfId="20" applyNumberFormat="1" applyFont="1" applyFill="1" applyBorder="1" applyAlignment="1">
      <alignment horizontal="center"/>
      <protection/>
    </xf>
    <xf numFmtId="3" fontId="1" fillId="2" borderId="8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1" fillId="0" borderId="9" xfId="20" applyFont="1" applyFill="1" applyBorder="1" applyAlignment="1">
      <alignment horizontal="right"/>
      <protection/>
    </xf>
    <xf numFmtId="3" fontId="11" fillId="0" borderId="27" xfId="25" applyNumberFormat="1" applyFont="1" applyFill="1" applyBorder="1" applyAlignment="1">
      <alignment horizontal="center"/>
      <protection/>
    </xf>
    <xf numFmtId="3" fontId="13" fillId="0" borderId="0" xfId="0" applyNumberFormat="1" applyFont="1" applyFill="1" applyBorder="1" applyAlignment="1">
      <alignment horizontal="center"/>
    </xf>
    <xf numFmtId="3" fontId="13" fillId="0" borderId="27" xfId="0" applyNumberFormat="1" applyFont="1" applyFill="1" applyBorder="1" applyAlignment="1">
      <alignment horizontal="center"/>
    </xf>
    <xf numFmtId="0" fontId="3" fillId="2" borderId="30" xfId="19" applyFont="1" applyFill="1" applyBorder="1" applyAlignment="1">
      <alignment horizontal="left"/>
      <protection/>
    </xf>
    <xf numFmtId="0" fontId="3" fillId="2" borderId="30" xfId="20" applyFont="1" applyFill="1" applyBorder="1" applyAlignment="1">
      <alignment horizontal="left"/>
      <protection/>
    </xf>
    <xf numFmtId="3" fontId="3" fillId="2" borderId="2" xfId="20" applyNumberFormat="1" applyFont="1" applyFill="1" applyBorder="1" applyAlignment="1">
      <alignment horizontal="center"/>
      <protection/>
    </xf>
    <xf numFmtId="3" fontId="8" fillId="2" borderId="3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49" fontId="11" fillId="3" borderId="1" xfId="23" applyNumberFormat="1" applyFont="1" applyFill="1" applyBorder="1" applyAlignment="1">
      <alignment horizontal="right"/>
      <protection/>
    </xf>
    <xf numFmtId="0" fontId="11" fillId="3" borderId="31" xfId="23" applyFont="1" applyFill="1" applyBorder="1">
      <alignment/>
      <protection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9" fontId="11" fillId="3" borderId="14" xfId="23" applyNumberFormat="1" applyFont="1" applyFill="1" applyBorder="1" applyAlignment="1">
      <alignment horizontal="right"/>
      <protection/>
    </xf>
    <xf numFmtId="0" fontId="11" fillId="3" borderId="16" xfId="23" applyFont="1" applyFill="1" applyBorder="1">
      <alignment/>
      <protection/>
    </xf>
    <xf numFmtId="3" fontId="11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11" fillId="3" borderId="17" xfId="25" applyNumberFormat="1" applyFont="1" applyFill="1" applyBorder="1" applyAlignment="1">
      <alignment horizontal="center"/>
      <protection/>
    </xf>
    <xf numFmtId="3" fontId="0" fillId="0" borderId="18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9" fontId="11" fillId="3" borderId="32" xfId="23" applyNumberFormat="1" applyFont="1" applyFill="1" applyBorder="1" applyAlignment="1">
      <alignment horizontal="right"/>
      <protection/>
    </xf>
    <xf numFmtId="0" fontId="11" fillId="3" borderId="33" xfId="23" applyFont="1" applyFill="1" applyBorder="1">
      <alignment/>
      <protection/>
    </xf>
    <xf numFmtId="3" fontId="11" fillId="3" borderId="34" xfId="25" applyNumberFormat="1" applyFont="1" applyFill="1" applyBorder="1" applyAlignment="1">
      <alignment horizontal="center"/>
      <protection/>
    </xf>
    <xf numFmtId="3" fontId="0" fillId="0" borderId="3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3" fillId="2" borderId="4" xfId="19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left"/>
      <protection/>
    </xf>
    <xf numFmtId="3" fontId="1" fillId="2" borderId="7" xfId="25" applyNumberFormat="1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49" fontId="11" fillId="3" borderId="24" xfId="23" applyNumberFormat="1" applyFont="1" applyFill="1" applyBorder="1" applyAlignment="1">
      <alignment horizontal="right"/>
      <protection/>
    </xf>
    <xf numFmtId="0" fontId="11" fillId="3" borderId="26" xfId="22" applyFont="1" applyFill="1" applyBorder="1">
      <alignment/>
      <protection/>
    </xf>
    <xf numFmtId="3" fontId="0" fillId="0" borderId="2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1" fillId="0" borderId="19" xfId="20" applyFont="1" applyFill="1" applyBorder="1" applyAlignment="1">
      <alignment horizontal="right"/>
      <protection/>
    </xf>
    <xf numFmtId="0" fontId="11" fillId="3" borderId="21" xfId="23" applyFont="1" applyFill="1" applyBorder="1">
      <alignment/>
      <protection/>
    </xf>
    <xf numFmtId="49" fontId="3" fillId="2" borderId="4" xfId="23" applyNumberFormat="1" applyFont="1" applyFill="1" applyBorder="1" applyAlignment="1">
      <alignment horizontal="left"/>
      <protection/>
    </xf>
    <xf numFmtId="0" fontId="3" fillId="2" borderId="6" xfId="23" applyFont="1" applyFill="1" applyBorder="1" applyAlignment="1">
      <alignment horizontal="center"/>
      <protection/>
    </xf>
    <xf numFmtId="49" fontId="3" fillId="0" borderId="4" xfId="23" applyNumberFormat="1" applyFont="1" applyFill="1" applyBorder="1" applyAlignment="1">
      <alignment horizontal="left"/>
      <protection/>
    </xf>
    <xf numFmtId="0" fontId="3" fillId="0" borderId="6" xfId="23" applyFont="1" applyFill="1" applyBorder="1" applyAlignment="1">
      <alignment horizontal="center"/>
      <protection/>
    </xf>
    <xf numFmtId="49" fontId="1" fillId="3" borderId="14" xfId="23" applyNumberFormat="1" applyFont="1" applyFill="1" applyBorder="1" applyAlignment="1">
      <alignment horizontal="right"/>
      <protection/>
    </xf>
    <xf numFmtId="49" fontId="3" fillId="0" borderId="25" xfId="23" applyNumberFormat="1" applyFont="1" applyFill="1" applyBorder="1" applyAlignment="1">
      <alignment horizontal="left"/>
      <protection/>
    </xf>
    <xf numFmtId="0" fontId="3" fillId="0" borderId="25" xfId="23" applyFont="1" applyFill="1" applyBorder="1" applyAlignment="1">
      <alignment horizontal="center"/>
      <protection/>
    </xf>
    <xf numFmtId="49" fontId="3" fillId="0" borderId="14" xfId="23" applyNumberFormat="1" applyFont="1" applyFill="1" applyBorder="1" applyAlignment="1">
      <alignment horizontal="left"/>
      <protection/>
    </xf>
    <xf numFmtId="0" fontId="3" fillId="0" borderId="16" xfId="23" applyFont="1" applyFill="1" applyBorder="1" applyAlignment="1">
      <alignment horizontal="center"/>
      <protection/>
    </xf>
    <xf numFmtId="3" fontId="1" fillId="2" borderId="4" xfId="26" applyNumberFormat="1" applyFont="1" applyFill="1" applyBorder="1" applyAlignment="1">
      <alignment horizontal="left" vertical="center"/>
      <protection/>
    </xf>
    <xf numFmtId="3" fontId="16" fillId="2" borderId="6" xfId="26" applyNumberFormat="1" applyFont="1" applyFill="1" applyBorder="1" applyAlignment="1">
      <alignment horizontal="left"/>
      <protection/>
    </xf>
    <xf numFmtId="3" fontId="1" fillId="2" borderId="7" xfId="23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23" applyNumberFormat="1" applyFont="1" applyFill="1" applyBorder="1">
      <alignment/>
      <protection/>
    </xf>
    <xf numFmtId="0" fontId="1" fillId="0" borderId="0" xfId="19" applyFont="1" applyFill="1" applyBorder="1" applyAlignment="1">
      <alignment horizontal="left"/>
      <protection/>
    </xf>
    <xf numFmtId="0" fontId="1" fillId="0" borderId="30" xfId="0" applyFont="1" applyBorder="1" applyAlignment="1">
      <alignment/>
    </xf>
    <xf numFmtId="0" fontId="1" fillId="0" borderId="2" xfId="0" applyFont="1" applyBorder="1" applyAlignment="1">
      <alignment/>
    </xf>
    <xf numFmtId="3" fontId="3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/>
    </xf>
    <xf numFmtId="3" fontId="3" fillId="0" borderId="36" xfId="0" applyNumberFormat="1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0" fontId="1" fillId="2" borderId="7" xfId="20" applyFont="1" applyFill="1" applyBorder="1">
      <alignment/>
      <protection/>
    </xf>
    <xf numFmtId="0" fontId="1" fillId="2" borderId="7" xfId="0" applyFont="1" applyFill="1" applyBorder="1" applyAlignment="1">
      <alignment horizontal="center"/>
    </xf>
    <xf numFmtId="3" fontId="3" fillId="2" borderId="37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/>
    </xf>
    <xf numFmtId="0" fontId="1" fillId="0" borderId="27" xfId="0" applyFont="1" applyBorder="1" applyAlignment="1">
      <alignment/>
    </xf>
    <xf numFmtId="3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/>
    </xf>
    <xf numFmtId="3" fontId="3" fillId="0" borderId="39" xfId="0" applyNumberFormat="1" applyFont="1" applyBorder="1" applyAlignment="1">
      <alignment horizontal="center" vertical="center" wrapText="1"/>
    </xf>
    <xf numFmtId="0" fontId="3" fillId="2" borderId="2" xfId="20" applyFont="1" applyFill="1" applyBorder="1">
      <alignment/>
      <protection/>
    </xf>
    <xf numFmtId="3" fontId="1" fillId="2" borderId="3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0" fontId="3" fillId="0" borderId="40" xfId="20" applyFont="1" applyFill="1" applyBorder="1" applyAlignment="1">
      <alignment horizontal="left"/>
      <protection/>
    </xf>
    <xf numFmtId="0" fontId="3" fillId="0" borderId="41" xfId="20" applyFont="1" applyFill="1" applyBorder="1">
      <alignment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7" xfId="0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44" xfId="0" applyNumberFormat="1" applyFont="1" applyFill="1" applyBorder="1" applyAlignment="1">
      <alignment horizontal="center"/>
    </xf>
    <xf numFmtId="0" fontId="11" fillId="0" borderId="28" xfId="0" applyFont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17" xfId="0" applyFont="1" applyBorder="1" applyAlignment="1">
      <alignment/>
    </xf>
    <xf numFmtId="3" fontId="11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3" fontId="0" fillId="0" borderId="46" xfId="0" applyNumberFormat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8" xfId="20" applyFont="1" applyFill="1" applyBorder="1">
      <alignment/>
      <protection/>
    </xf>
    <xf numFmtId="3" fontId="8" fillId="2" borderId="47" xfId="0" applyNumberFormat="1" applyFont="1" applyFill="1" applyBorder="1" applyAlignment="1">
      <alignment horizontal="center"/>
    </xf>
    <xf numFmtId="3" fontId="8" fillId="2" borderId="48" xfId="0" applyNumberFormat="1" applyFont="1" applyFill="1" applyBorder="1" applyAlignment="1">
      <alignment horizontal="center"/>
    </xf>
    <xf numFmtId="3" fontId="8" fillId="2" borderId="49" xfId="0" applyNumberFormat="1" applyFont="1" applyFill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7" xfId="20" applyFont="1" applyFill="1" applyBorder="1" applyAlignment="1">
      <alignment/>
      <protection/>
    </xf>
    <xf numFmtId="3" fontId="3" fillId="2" borderId="29" xfId="20" applyNumberFormat="1" applyFont="1" applyFill="1" applyBorder="1" applyAlignment="1">
      <alignment horizontal="center"/>
      <protection/>
    </xf>
    <xf numFmtId="3" fontId="8" fillId="2" borderId="7" xfId="0" applyNumberFormat="1" applyFont="1" applyFill="1" applyBorder="1" applyAlignment="1">
      <alignment horizontal="center"/>
    </xf>
    <xf numFmtId="3" fontId="8" fillId="2" borderId="37" xfId="0" applyNumberFormat="1" applyFont="1" applyFill="1" applyBorder="1" applyAlignment="1">
      <alignment horizontal="center"/>
    </xf>
    <xf numFmtId="0" fontId="11" fillId="0" borderId="50" xfId="0" applyFont="1" applyBorder="1" applyAlignment="1">
      <alignment/>
    </xf>
    <xf numFmtId="0" fontId="11" fillId="0" borderId="12" xfId="0" applyFont="1" applyBorder="1" applyAlignment="1">
      <alignment/>
    </xf>
    <xf numFmtId="3" fontId="13" fillId="0" borderId="50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7" xfId="20" applyFont="1" applyFill="1" applyBorder="1">
      <alignment/>
      <protection/>
    </xf>
    <xf numFmtId="3" fontId="1" fillId="2" borderId="28" xfId="20" applyNumberFormat="1" applyFont="1" applyFill="1" applyBorder="1" applyAlignment="1">
      <alignment horizontal="center"/>
      <protection/>
    </xf>
    <xf numFmtId="3" fontId="1" fillId="2" borderId="17" xfId="20" applyNumberFormat="1" applyFont="1" applyFill="1" applyBorder="1" applyAlignment="1">
      <alignment horizontal="center"/>
      <protection/>
    </xf>
    <xf numFmtId="3" fontId="1" fillId="2" borderId="44" xfId="0" applyNumberFormat="1" applyFont="1" applyFill="1" applyBorder="1" applyAlignment="1">
      <alignment horizontal="center"/>
    </xf>
    <xf numFmtId="0" fontId="11" fillId="0" borderId="5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7" xfId="19" applyFont="1" applyFill="1" applyBorder="1" applyAlignment="1">
      <alignment horizontal="left"/>
      <protection/>
    </xf>
    <xf numFmtId="3" fontId="3" fillId="2" borderId="29" xfId="19" applyNumberFormat="1" applyFont="1" applyFill="1" applyBorder="1" applyAlignment="1">
      <alignment horizontal="center"/>
      <protection/>
    </xf>
    <xf numFmtId="0" fontId="1" fillId="2" borderId="4" xfId="26" applyFont="1" applyFill="1" applyBorder="1" applyAlignment="1">
      <alignment horizontal="left" vertical="center"/>
      <protection/>
    </xf>
    <xf numFmtId="0" fontId="1" fillId="2" borderId="6" xfId="25" applyFont="1" applyFill="1" applyBorder="1">
      <alignment/>
      <protection/>
    </xf>
    <xf numFmtId="0" fontId="11" fillId="0" borderId="28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49" fontId="11" fillId="0" borderId="14" xfId="23" applyNumberFormat="1" applyFont="1" applyFill="1" applyBorder="1" applyAlignment="1">
      <alignment horizontal="right"/>
      <protection/>
    </xf>
    <xf numFmtId="0" fontId="11" fillId="0" borderId="16" xfId="23" applyFont="1" applyFill="1" applyBorder="1">
      <alignment/>
      <protection/>
    </xf>
    <xf numFmtId="49" fontId="1" fillId="0" borderId="14" xfId="23" applyNumberFormat="1" applyFont="1" applyFill="1" applyBorder="1" applyAlignment="1">
      <alignment horizontal="right"/>
      <protection/>
    </xf>
    <xf numFmtId="0" fontId="1" fillId="0" borderId="16" xfId="23" applyFont="1" applyFill="1" applyBorder="1">
      <alignment/>
      <protection/>
    </xf>
    <xf numFmtId="0" fontId="1" fillId="0" borderId="16" xfId="26" applyFont="1" applyFill="1" applyBorder="1" applyAlignment="1">
      <alignment horizontal="left"/>
      <protection/>
    </xf>
    <xf numFmtId="49" fontId="11" fillId="0" borderId="19" xfId="23" applyNumberFormat="1" applyFont="1" applyFill="1" applyBorder="1" applyAlignment="1">
      <alignment horizontal="right"/>
      <protection/>
    </xf>
    <xf numFmtId="0" fontId="11" fillId="0" borderId="21" xfId="23" applyFont="1" applyFill="1" applyBorder="1">
      <alignment/>
      <protection/>
    </xf>
    <xf numFmtId="49" fontId="11" fillId="0" borderId="9" xfId="23" applyNumberFormat="1" applyFont="1" applyFill="1" applyBorder="1" applyAlignment="1">
      <alignment horizontal="right"/>
      <protection/>
    </xf>
    <xf numFmtId="0" fontId="11" fillId="0" borderId="11" xfId="23" applyFont="1" applyFill="1" applyBorder="1">
      <alignment/>
      <protection/>
    </xf>
    <xf numFmtId="49" fontId="1" fillId="0" borderId="4" xfId="23" applyNumberFormat="1" applyFont="1" applyFill="1" applyBorder="1" applyAlignment="1">
      <alignment horizontal="right"/>
      <protection/>
    </xf>
    <xf numFmtId="0" fontId="1" fillId="0" borderId="6" xfId="23" applyFont="1" applyFill="1" applyBorder="1">
      <alignment/>
      <protection/>
    </xf>
    <xf numFmtId="0" fontId="11" fillId="0" borderId="0" xfId="24" applyFont="1" applyAlignment="1">
      <alignment horizontal="right"/>
      <protection/>
    </xf>
    <xf numFmtId="2" fontId="11" fillId="3" borderId="0" xfId="23" applyNumberFormat="1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3" borderId="0" xfId="26" applyFont="1" applyFill="1" applyAlignment="1">
      <alignment horizontal="center" vertical="center"/>
      <protection/>
    </xf>
    <xf numFmtId="49" fontId="5" fillId="3" borderId="4" xfId="23" applyNumberFormat="1" applyFont="1" applyFill="1" applyBorder="1" applyAlignment="1">
      <alignment horizontal="center" vertical="center"/>
      <protection/>
    </xf>
    <xf numFmtId="0" fontId="5" fillId="3" borderId="6" xfId="23" applyFont="1" applyFill="1" applyBorder="1" applyAlignment="1">
      <alignment horizontal="center" vertical="center"/>
      <protection/>
    </xf>
    <xf numFmtId="3" fontId="9" fillId="0" borderId="7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/>
    </xf>
    <xf numFmtId="3" fontId="9" fillId="0" borderId="7" xfId="0" applyNumberFormat="1" applyFont="1" applyBorder="1" applyAlignment="1">
      <alignment horizontal="center" vertical="center" wrapText="1"/>
    </xf>
    <xf numFmtId="3" fontId="3" fillId="2" borderId="7" xfId="20" applyNumberFormat="1" applyFont="1" applyFill="1" applyBorder="1" applyAlignment="1" applyProtection="1">
      <alignment horizontal="center" vertical="center" wrapText="1"/>
      <protection locked="0"/>
    </xf>
    <xf numFmtId="3" fontId="3" fillId="2" borderId="7" xfId="0" applyNumberFormat="1" applyFont="1" applyFill="1" applyBorder="1" applyAlignment="1">
      <alignment horizontal="center" vertical="center" wrapText="1"/>
    </xf>
    <xf numFmtId="49" fontId="1" fillId="3" borderId="9" xfId="23" applyNumberFormat="1" applyFont="1" applyFill="1" applyBorder="1" applyAlignment="1">
      <alignment horizontal="right"/>
      <protection/>
    </xf>
    <xf numFmtId="0" fontId="1" fillId="3" borderId="11" xfId="23" applyFont="1" applyFill="1" applyBorder="1">
      <alignment/>
      <protection/>
    </xf>
    <xf numFmtId="3" fontId="9" fillId="0" borderId="12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20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0" applyNumberFormat="1" applyFont="1" applyBorder="1" applyAlignment="1">
      <alignment horizontal="center" vertical="center" wrapText="1"/>
    </xf>
    <xf numFmtId="49" fontId="11" fillId="3" borderId="19" xfId="23" applyNumberFormat="1" applyFont="1" applyFill="1" applyBorder="1" applyAlignment="1">
      <alignment horizontal="right"/>
      <protection/>
    </xf>
    <xf numFmtId="3" fontId="9" fillId="0" borderId="22" xfId="20" applyNumberFormat="1" applyFont="1" applyFill="1" applyBorder="1" applyAlignment="1" applyProtection="1">
      <alignment horizontal="center" vertical="center" wrapText="1"/>
      <protection locked="0"/>
    </xf>
    <xf numFmtId="3" fontId="1" fillId="0" borderId="23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49" fontId="1" fillId="3" borderId="4" xfId="23" applyNumberFormat="1" applyFont="1" applyFill="1" applyBorder="1" applyAlignment="1">
      <alignment horizontal="right"/>
      <protection/>
    </xf>
    <xf numFmtId="0" fontId="1" fillId="3" borderId="6" xfId="23" applyFont="1" applyFill="1" applyBorder="1">
      <alignment/>
      <protection/>
    </xf>
    <xf numFmtId="49" fontId="11" fillId="3" borderId="9" xfId="23" applyNumberFormat="1" applyFont="1" applyFill="1" applyBorder="1" applyAlignment="1">
      <alignment horizontal="right"/>
      <protection/>
    </xf>
    <xf numFmtId="0" fontId="11" fillId="3" borderId="11" xfId="23" applyFont="1" applyFill="1" applyBorder="1">
      <alignment/>
      <protection/>
    </xf>
    <xf numFmtId="3" fontId="11" fillId="0" borderId="41" xfId="0" applyNumberFormat="1" applyFont="1" applyBorder="1" applyAlignment="1">
      <alignment horizontal="center"/>
    </xf>
    <xf numFmtId="3" fontId="11" fillId="0" borderId="51" xfId="0" applyNumberFormat="1" applyFont="1" applyBorder="1" applyAlignment="1">
      <alignment horizontal="center"/>
    </xf>
    <xf numFmtId="3" fontId="11" fillId="0" borderId="53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3" fontId="1" fillId="0" borderId="25" xfId="0" applyNumberFormat="1" applyFont="1" applyFill="1" applyBorder="1" applyAlignment="1">
      <alignment horizontal="center"/>
    </xf>
    <xf numFmtId="49" fontId="17" fillId="3" borderId="14" xfId="23" applyNumberFormat="1" applyFont="1" applyFill="1" applyBorder="1" applyAlignment="1">
      <alignment horizontal="right"/>
      <protection/>
    </xf>
    <xf numFmtId="0" fontId="11" fillId="0" borderId="16" xfId="0" applyFont="1" applyBorder="1" applyAlignment="1">
      <alignment/>
    </xf>
    <xf numFmtId="0" fontId="1" fillId="3" borderId="16" xfId="23" applyFont="1" applyFill="1" applyBorder="1">
      <alignment/>
      <protection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5" fillId="0" borderId="54" xfId="20" applyFont="1" applyFill="1" applyBorder="1" applyAlignment="1" applyProtection="1">
      <alignment horizontal="center" vertical="center"/>
      <protection locked="0"/>
    </xf>
    <xf numFmtId="0" fontId="5" fillId="0" borderId="31" xfId="20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Sheet1 2" xfId="20"/>
    <cellStyle name="Percent" xfId="21"/>
    <cellStyle name="Обычный_2004EELARVE29.01.04." xfId="22"/>
    <cellStyle name="Обычный_2005.a.PROJEKT-1 lugemine" xfId="23"/>
    <cellStyle name="Обычный_2012.a.21.11." xfId="24"/>
    <cellStyle name="Обычный_LvK Sillamae linna 2012.aasta eelarve Lisa" xfId="25"/>
    <cellStyle name="Обычный_Sheet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E5" sqref="E5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55.28125" style="0" customWidth="1"/>
    <col min="4" max="4" width="13.140625" style="0" customWidth="1"/>
    <col min="5" max="5" width="10.140625" style="0" customWidth="1"/>
    <col min="6" max="6" width="11.85156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148</v>
      </c>
    </row>
    <row r="5" spans="1:4" ht="15.75" thickBot="1">
      <c r="A5" s="2" t="s">
        <v>3</v>
      </c>
      <c r="B5" s="2"/>
      <c r="C5" s="2"/>
      <c r="D5" s="3"/>
    </row>
    <row r="6" spans="1:6" ht="39" thickBot="1">
      <c r="A6" s="4" t="s">
        <v>4</v>
      </c>
      <c r="B6" s="302" t="s">
        <v>5</v>
      </c>
      <c r="C6" s="303"/>
      <c r="D6" s="5" t="s">
        <v>6</v>
      </c>
      <c r="E6" s="6" t="s">
        <v>7</v>
      </c>
      <c r="F6" s="7" t="s">
        <v>8</v>
      </c>
    </row>
    <row r="7" spans="1:6" ht="15.75" thickBot="1">
      <c r="A7" s="8" t="s">
        <v>9</v>
      </c>
      <c r="B7" s="9"/>
      <c r="C7" s="10"/>
      <c r="D7" s="11">
        <f>SUM(D8,D13,D15,D20)</f>
        <v>11854393.34</v>
      </c>
      <c r="E7" s="12">
        <f>E8+E13+E15+E20</f>
        <v>40000</v>
      </c>
      <c r="F7" s="13">
        <f>SUM(D7:E7)</f>
        <v>11894393.34</v>
      </c>
    </row>
    <row r="8" spans="1:6" ht="15" thickBot="1">
      <c r="A8" s="14">
        <v>30</v>
      </c>
      <c r="B8" s="15" t="s">
        <v>10</v>
      </c>
      <c r="C8" s="16"/>
      <c r="D8" s="17">
        <f>SUM(D9:D11)</f>
        <v>6453081</v>
      </c>
      <c r="E8" s="18">
        <f>SUM(E9:E11)</f>
        <v>0</v>
      </c>
      <c r="F8" s="19">
        <f>SUM(D8:E8)</f>
        <v>6453081</v>
      </c>
    </row>
    <row r="9" spans="1:6" ht="14.25">
      <c r="A9" s="20"/>
      <c r="B9" s="21"/>
      <c r="C9" s="22" t="s">
        <v>11</v>
      </c>
      <c r="D9" s="23">
        <v>6367881</v>
      </c>
      <c r="E9" s="24">
        <v>0</v>
      </c>
      <c r="F9" s="25">
        <f>SUM(D9:E9)</f>
        <v>6367881</v>
      </c>
    </row>
    <row r="10" spans="1:6" ht="14.25">
      <c r="A10" s="26"/>
      <c r="B10" s="27"/>
      <c r="C10" s="28" t="s">
        <v>12</v>
      </c>
      <c r="D10" s="29">
        <v>80000</v>
      </c>
      <c r="E10" s="30">
        <v>0</v>
      </c>
      <c r="F10" s="31">
        <f>SUM(D10:E10)</f>
        <v>80000</v>
      </c>
    </row>
    <row r="11" spans="1:6" ht="14.25">
      <c r="A11" s="32"/>
      <c r="B11" s="33"/>
      <c r="C11" s="28" t="s">
        <v>13</v>
      </c>
      <c r="D11" s="29">
        <v>5200</v>
      </c>
      <c r="E11" s="30">
        <v>0</v>
      </c>
      <c r="F11" s="31">
        <f>SUM(D11:E11)</f>
        <v>5200</v>
      </c>
    </row>
    <row r="12" spans="1:6" ht="15" thickBot="1">
      <c r="A12" s="34"/>
      <c r="B12" s="35"/>
      <c r="C12" s="36"/>
      <c r="D12" s="37"/>
      <c r="E12" s="38"/>
      <c r="F12" s="39"/>
    </row>
    <row r="13" spans="1:6" ht="15" thickBot="1">
      <c r="A13" s="14">
        <v>32</v>
      </c>
      <c r="B13" s="40" t="s">
        <v>14</v>
      </c>
      <c r="C13" s="16"/>
      <c r="D13" s="17">
        <v>1073679</v>
      </c>
      <c r="E13" s="41">
        <v>40000</v>
      </c>
      <c r="F13" s="42">
        <f>SUM(D13:E13)</f>
        <v>1113679</v>
      </c>
    </row>
    <row r="14" spans="1:6" ht="15" thickBot="1">
      <c r="A14" s="43"/>
      <c r="B14" s="44"/>
      <c r="C14" s="45"/>
      <c r="D14" s="46"/>
      <c r="E14" s="47"/>
      <c r="F14" s="48"/>
    </row>
    <row r="15" spans="1:6" ht="15" thickBot="1">
      <c r="A15" s="14">
        <v>35</v>
      </c>
      <c r="B15" s="40" t="s">
        <v>15</v>
      </c>
      <c r="C15" s="16"/>
      <c r="D15" s="17">
        <f>SUM(D16:D18)</f>
        <v>4267474.34</v>
      </c>
      <c r="E15" s="49">
        <f>E16+E17+E18</f>
        <v>0</v>
      </c>
      <c r="F15" s="42">
        <f>SUM(D15:E15)</f>
        <v>4267474.34</v>
      </c>
    </row>
    <row r="16" spans="1:6" ht="14.25">
      <c r="A16" s="20"/>
      <c r="B16" s="21"/>
      <c r="C16" s="22" t="s">
        <v>16</v>
      </c>
      <c r="D16" s="50">
        <v>1626740</v>
      </c>
      <c r="E16" s="24">
        <v>0</v>
      </c>
      <c r="F16" s="51">
        <f>SUM(D16:E16)</f>
        <v>1626740</v>
      </c>
    </row>
    <row r="17" spans="1:6" ht="14.25">
      <c r="A17" s="26"/>
      <c r="B17" s="27"/>
      <c r="C17" s="52" t="s">
        <v>17</v>
      </c>
      <c r="D17" s="29">
        <v>2415429</v>
      </c>
      <c r="E17" s="30">
        <v>0</v>
      </c>
      <c r="F17" s="53">
        <f>SUM(D17:E17)</f>
        <v>2415429</v>
      </c>
    </row>
    <row r="18" spans="1:6" ht="14.25">
      <c r="A18" s="26"/>
      <c r="B18" s="27"/>
      <c r="C18" s="52" t="s">
        <v>18</v>
      </c>
      <c r="D18" s="54">
        <v>225305.34</v>
      </c>
      <c r="E18" s="30"/>
      <c r="F18" s="53">
        <f>SUM(D18:E18)</f>
        <v>225305.34</v>
      </c>
    </row>
    <row r="19" spans="1:6" ht="15" thickBot="1">
      <c r="A19" s="55"/>
      <c r="B19" s="56"/>
      <c r="C19" s="57"/>
      <c r="D19" s="58"/>
      <c r="E19" s="38"/>
      <c r="F19" s="59"/>
    </row>
    <row r="20" spans="1:6" ht="15" thickBot="1">
      <c r="A20" s="14">
        <v>38</v>
      </c>
      <c r="B20" s="40" t="s">
        <v>19</v>
      </c>
      <c r="C20" s="16"/>
      <c r="D20" s="17">
        <f>SUM(D21:D23)</f>
        <v>60159</v>
      </c>
      <c r="E20" s="49">
        <f>E21+E22+E23</f>
        <v>0</v>
      </c>
      <c r="F20" s="42">
        <f>SUM(D20:E20)</f>
        <v>60159</v>
      </c>
    </row>
    <row r="21" spans="1:6" ht="14.25">
      <c r="A21" s="20"/>
      <c r="B21" s="21"/>
      <c r="C21" s="22" t="s">
        <v>20</v>
      </c>
      <c r="D21" s="23">
        <v>40000</v>
      </c>
      <c r="E21" s="24">
        <v>0</v>
      </c>
      <c r="F21" s="25">
        <f>SUM(D21:E21)</f>
        <v>40000</v>
      </c>
    </row>
    <row r="22" spans="1:6" ht="14.25">
      <c r="A22" s="26"/>
      <c r="B22" s="27"/>
      <c r="C22" s="28" t="s">
        <v>21</v>
      </c>
      <c r="D22" s="54">
        <v>15000</v>
      </c>
      <c r="E22" s="30">
        <v>0</v>
      </c>
      <c r="F22" s="31">
        <f>SUM(D22:E22)</f>
        <v>15000</v>
      </c>
    </row>
    <row r="23" spans="1:6" ht="15">
      <c r="A23" s="26"/>
      <c r="B23" s="60"/>
      <c r="C23" s="28" t="s">
        <v>22</v>
      </c>
      <c r="D23" s="54">
        <v>5159</v>
      </c>
      <c r="E23" s="30">
        <v>0</v>
      </c>
      <c r="F23" s="31">
        <f>SUM(D23:E23)</f>
        <v>5159</v>
      </c>
    </row>
    <row r="24" spans="1:6" ht="15" thickBot="1">
      <c r="A24" s="34"/>
      <c r="B24" s="35"/>
      <c r="C24" s="36"/>
      <c r="D24" s="37"/>
      <c r="E24" s="38"/>
      <c r="F24" s="59"/>
    </row>
    <row r="25" spans="1:6" ht="15.75" thickBot="1">
      <c r="A25" s="8" t="s">
        <v>23</v>
      </c>
      <c r="B25" s="9"/>
      <c r="C25" s="10"/>
      <c r="D25" s="11">
        <f>SUM(D26,D32)</f>
        <v>11806753.339999998</v>
      </c>
      <c r="E25" s="12">
        <f>SUM(E26,E32)</f>
        <v>43130</v>
      </c>
      <c r="F25" s="13">
        <f aca="true" t="shared" si="0" ref="F25:F30">SUM(D25:E25)</f>
        <v>11849883.339999998</v>
      </c>
    </row>
    <row r="26" spans="1:6" ht="15" thickBot="1">
      <c r="A26" s="14">
        <v>4</v>
      </c>
      <c r="B26" s="40" t="s">
        <v>24</v>
      </c>
      <c r="C26" s="16"/>
      <c r="D26" s="17">
        <f>SUM(D28:D30)</f>
        <v>1479281.74</v>
      </c>
      <c r="E26" s="49">
        <f>SUM(E27:E30)</f>
        <v>60867</v>
      </c>
      <c r="F26" s="61">
        <f t="shared" si="0"/>
        <v>1540148.74</v>
      </c>
    </row>
    <row r="27" spans="1:6" ht="14.25">
      <c r="A27" s="20"/>
      <c r="B27" s="21"/>
      <c r="C27" s="22"/>
      <c r="D27" s="23"/>
      <c r="E27" s="62"/>
      <c r="F27" s="25"/>
    </row>
    <row r="28" spans="1:6" ht="15">
      <c r="A28" s="26"/>
      <c r="B28" s="60"/>
      <c r="C28" s="63" t="s">
        <v>25</v>
      </c>
      <c r="D28" s="54">
        <v>842610.74</v>
      </c>
      <c r="E28" s="64">
        <v>51822</v>
      </c>
      <c r="F28" s="31">
        <f t="shared" si="0"/>
        <v>894432.74</v>
      </c>
    </row>
    <row r="29" spans="1:6" ht="14.25">
      <c r="A29" s="26"/>
      <c r="B29" s="27"/>
      <c r="C29" s="65" t="s">
        <v>26</v>
      </c>
      <c r="D29" s="54">
        <v>623191</v>
      </c>
      <c r="E29" s="64">
        <v>9045</v>
      </c>
      <c r="F29" s="31">
        <f t="shared" si="0"/>
        <v>632236</v>
      </c>
    </row>
    <row r="30" spans="1:6" ht="14.25">
      <c r="A30" s="26"/>
      <c r="B30" s="66"/>
      <c r="C30" s="63" t="s">
        <v>27</v>
      </c>
      <c r="D30" s="29">
        <v>13480</v>
      </c>
      <c r="E30" s="64">
        <v>0</v>
      </c>
      <c r="F30" s="31">
        <f t="shared" si="0"/>
        <v>13480</v>
      </c>
    </row>
    <row r="31" spans="1:6" ht="15" thickBot="1">
      <c r="A31" s="55"/>
      <c r="B31" s="67"/>
      <c r="C31" s="68"/>
      <c r="D31" s="69"/>
      <c r="E31" s="38"/>
      <c r="F31" s="59"/>
    </row>
    <row r="32" spans="1:6" ht="15" thickBot="1">
      <c r="A32" s="14">
        <v>5</v>
      </c>
      <c r="B32" s="40" t="s">
        <v>28</v>
      </c>
      <c r="C32" s="16"/>
      <c r="D32" s="17">
        <f>SUM(D33:D35)</f>
        <v>10327471.599999998</v>
      </c>
      <c r="E32" s="49">
        <f>SUM(E33:E35)</f>
        <v>-17737</v>
      </c>
      <c r="F32" s="42">
        <f>SUM(D32:E32)</f>
        <v>10309734.599999998</v>
      </c>
    </row>
    <row r="33" spans="1:6" ht="14.25">
      <c r="A33" s="20"/>
      <c r="B33" s="21"/>
      <c r="C33" s="22" t="s">
        <v>29</v>
      </c>
      <c r="D33" s="50">
        <v>6763363.52</v>
      </c>
      <c r="E33" s="62">
        <v>645</v>
      </c>
      <c r="F33" s="25">
        <f>SUM(D33:E33)</f>
        <v>6764008.52</v>
      </c>
    </row>
    <row r="34" spans="1:6" ht="14.25">
      <c r="A34" s="26"/>
      <c r="B34" s="27"/>
      <c r="C34" s="28" t="s">
        <v>30</v>
      </c>
      <c r="D34" s="54">
        <v>3490492.29</v>
      </c>
      <c r="E34" s="64">
        <v>-10821</v>
      </c>
      <c r="F34" s="31">
        <f>SUM(D34:E34)</f>
        <v>3479671.29</v>
      </c>
    </row>
    <row r="35" spans="1:6" ht="15.75" thickBot="1">
      <c r="A35" s="55"/>
      <c r="B35" s="70"/>
      <c r="C35" s="71" t="s">
        <v>31</v>
      </c>
      <c r="D35" s="69">
        <v>73615.79</v>
      </c>
      <c r="E35" s="72">
        <v>-7561</v>
      </c>
      <c r="F35" s="39">
        <f>SUM(D35:E35)</f>
        <v>66054.79</v>
      </c>
    </row>
    <row r="36" spans="1:6" ht="15.75" thickBot="1">
      <c r="A36" s="73" t="s">
        <v>32</v>
      </c>
      <c r="B36" s="74"/>
      <c r="C36" s="75"/>
      <c r="D36" s="76">
        <f>D7-D25</f>
        <v>47640.00000000186</v>
      </c>
      <c r="E36" s="77">
        <f>E7-E25</f>
        <v>-3130</v>
      </c>
      <c r="F36" s="76">
        <f>F7-F25</f>
        <v>44510.00000000186</v>
      </c>
    </row>
    <row r="37" spans="1:6" ht="15" thickBot="1">
      <c r="A37" s="78"/>
      <c r="B37" s="44"/>
      <c r="C37" s="45"/>
      <c r="D37" s="46"/>
      <c r="E37" s="47"/>
      <c r="F37" s="48"/>
    </row>
    <row r="38" spans="1:6" ht="15.75" thickBot="1">
      <c r="A38" s="79" t="s">
        <v>33</v>
      </c>
      <c r="B38" s="73"/>
      <c r="C38" s="75"/>
      <c r="D38" s="76">
        <f>D39+D40+D41+D42+D43+D44</f>
        <v>-3233125</v>
      </c>
      <c r="E38" s="77">
        <f>E39+E40+E41+E42+E43+E44</f>
        <v>3130</v>
      </c>
      <c r="F38" s="13">
        <f aca="true" t="shared" si="1" ref="F38:F44">SUM(D38:E38)</f>
        <v>-3229995</v>
      </c>
    </row>
    <row r="39" spans="1:6" ht="14.25">
      <c r="A39" s="26"/>
      <c r="B39" s="21"/>
      <c r="C39" s="22" t="s">
        <v>34</v>
      </c>
      <c r="D39" s="23">
        <v>7000</v>
      </c>
      <c r="E39" s="24">
        <v>0</v>
      </c>
      <c r="F39" s="25">
        <f t="shared" si="1"/>
        <v>7000</v>
      </c>
    </row>
    <row r="40" spans="1:6" ht="14.25">
      <c r="A40" s="26"/>
      <c r="B40" s="27"/>
      <c r="C40" s="28" t="s">
        <v>35</v>
      </c>
      <c r="D40" s="29">
        <v>-4686266</v>
      </c>
      <c r="E40" s="80">
        <v>-16870</v>
      </c>
      <c r="F40" s="31">
        <f t="shared" si="1"/>
        <v>-4703136</v>
      </c>
    </row>
    <row r="41" spans="1:6" ht="14.25">
      <c r="A41" s="26"/>
      <c r="B41" s="27"/>
      <c r="C41" s="28" t="s">
        <v>36</v>
      </c>
      <c r="D41" s="54">
        <v>2716370</v>
      </c>
      <c r="E41" s="80">
        <v>0</v>
      </c>
      <c r="F41" s="31">
        <f t="shared" si="1"/>
        <v>2716370</v>
      </c>
    </row>
    <row r="42" spans="1:6" ht="14.25">
      <c r="A42" s="26"/>
      <c r="B42" s="27"/>
      <c r="C42" s="65" t="s">
        <v>37</v>
      </c>
      <c r="D42" s="29">
        <v>-1200162</v>
      </c>
      <c r="E42" s="30">
        <v>0</v>
      </c>
      <c r="F42" s="31">
        <f t="shared" si="1"/>
        <v>-1200162</v>
      </c>
    </row>
    <row r="43" spans="1:6" ht="14.25">
      <c r="A43" s="26"/>
      <c r="B43" s="81"/>
      <c r="C43" s="28" t="s">
        <v>38</v>
      </c>
      <c r="D43" s="82">
        <v>10000</v>
      </c>
      <c r="E43" s="30">
        <v>0</v>
      </c>
      <c r="F43" s="31">
        <f t="shared" si="1"/>
        <v>10000</v>
      </c>
    </row>
    <row r="44" spans="1:6" ht="14.25">
      <c r="A44" s="26"/>
      <c r="B44" s="83"/>
      <c r="C44" s="28" t="s">
        <v>39</v>
      </c>
      <c r="D44" s="29">
        <v>-80067</v>
      </c>
      <c r="E44" s="30">
        <v>20000</v>
      </c>
      <c r="F44" s="31">
        <f t="shared" si="1"/>
        <v>-60067</v>
      </c>
    </row>
    <row r="45" spans="1:6" ht="15" thickBot="1">
      <c r="A45" s="34"/>
      <c r="B45" s="35"/>
      <c r="C45" s="36"/>
      <c r="D45" s="37"/>
      <c r="E45" s="38"/>
      <c r="F45" s="59"/>
    </row>
    <row r="46" spans="1:6" ht="15.75" thickBot="1">
      <c r="A46" s="8" t="s">
        <v>40</v>
      </c>
      <c r="B46" s="9"/>
      <c r="C46" s="10"/>
      <c r="D46" s="76">
        <f>D36+D38</f>
        <v>-3185484.999999998</v>
      </c>
      <c r="E46" s="76">
        <f>E36+E38</f>
        <v>0</v>
      </c>
      <c r="F46" s="76">
        <f>F36+F38</f>
        <v>-3185484.999999998</v>
      </c>
    </row>
    <row r="47" spans="1:6" ht="15.75" thickBot="1">
      <c r="A47" s="84"/>
      <c r="B47" s="85"/>
      <c r="C47" s="86"/>
      <c r="D47" s="87"/>
      <c r="E47" s="47"/>
      <c r="F47" s="48"/>
    </row>
    <row r="48" spans="1:6" ht="15.75" thickBot="1">
      <c r="A48" s="88" t="s">
        <v>41</v>
      </c>
      <c r="B48" s="89"/>
      <c r="C48" s="90"/>
      <c r="D48" s="91">
        <f>D49+D54</f>
        <v>1796274</v>
      </c>
      <c r="E48" s="92">
        <f>E49+E54</f>
        <v>0</v>
      </c>
      <c r="F48" s="13">
        <f>SUM(D48:E48)</f>
        <v>1796274</v>
      </c>
    </row>
    <row r="49" spans="1:6" ht="15">
      <c r="A49" s="20"/>
      <c r="B49" s="93" t="s">
        <v>42</v>
      </c>
      <c r="C49" s="94"/>
      <c r="D49" s="95">
        <f>D51+D52</f>
        <v>1796274</v>
      </c>
      <c r="E49" s="96">
        <f>E51+E52</f>
        <v>0</v>
      </c>
      <c r="F49" s="25">
        <f>SUM(D49:E49)</f>
        <v>1796274</v>
      </c>
    </row>
    <row r="50" spans="1:6" ht="14.25">
      <c r="A50" s="20"/>
      <c r="B50" s="21"/>
      <c r="C50" s="22" t="s">
        <v>43</v>
      </c>
      <c r="D50" s="97"/>
      <c r="E50" s="30"/>
      <c r="F50" s="31"/>
    </row>
    <row r="51" spans="1:6" ht="14.25">
      <c r="A51" s="26"/>
      <c r="B51" s="27"/>
      <c r="C51" s="28" t="s">
        <v>44</v>
      </c>
      <c r="D51" s="82">
        <v>1154000</v>
      </c>
      <c r="E51" s="30">
        <v>0</v>
      </c>
      <c r="F51" s="31">
        <f>SUM(D51:E51)</f>
        <v>1154000</v>
      </c>
    </row>
    <row r="52" spans="1:6" ht="14.25">
      <c r="A52" s="26"/>
      <c r="B52" s="27"/>
      <c r="C52" s="28" t="s">
        <v>45</v>
      </c>
      <c r="D52" s="82">
        <v>642274</v>
      </c>
      <c r="E52" s="30"/>
      <c r="F52" s="31">
        <f>SUM(D52:E52)</f>
        <v>642274</v>
      </c>
    </row>
    <row r="53" spans="1:6" ht="14.25">
      <c r="A53" s="26"/>
      <c r="B53" s="27"/>
      <c r="C53" s="28"/>
      <c r="D53" s="82"/>
      <c r="E53" s="30"/>
      <c r="F53" s="53"/>
    </row>
    <row r="54" spans="1:6" ht="14.25">
      <c r="A54" s="26"/>
      <c r="B54" s="27" t="s">
        <v>46</v>
      </c>
      <c r="C54" s="28"/>
      <c r="D54" s="82"/>
      <c r="E54" s="30"/>
      <c r="F54" s="53"/>
    </row>
    <row r="55" spans="1:6" ht="15" thickBot="1">
      <c r="A55" s="55"/>
      <c r="B55" s="56"/>
      <c r="C55" s="71"/>
      <c r="D55" s="98"/>
      <c r="E55" s="38"/>
      <c r="F55" s="59"/>
    </row>
    <row r="56" spans="1:6" ht="15.75" thickBot="1">
      <c r="A56" s="99" t="s">
        <v>47</v>
      </c>
      <c r="B56" s="100"/>
      <c r="C56" s="101"/>
      <c r="D56" s="102">
        <v>-1389211</v>
      </c>
      <c r="E56" s="103"/>
      <c r="F56" s="104">
        <v>-1389211</v>
      </c>
    </row>
  </sheetData>
  <mergeCells count="1">
    <mergeCell ref="B6:C6"/>
  </mergeCells>
  <printOptions/>
  <pageMargins left="0.35" right="0.3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4" sqref="E4"/>
    </sheetView>
  </sheetViews>
  <sheetFormatPr defaultColWidth="9.140625" defaultRowHeight="12.75"/>
  <cols>
    <col min="2" max="2" width="46.28125" style="0" customWidth="1"/>
    <col min="3" max="3" width="12.8515625" style="0" customWidth="1"/>
    <col min="4" max="4" width="10.28125" style="0" customWidth="1"/>
    <col min="5" max="5" width="11.8515625" style="0" customWidth="1"/>
  </cols>
  <sheetData>
    <row r="1" spans="3:4" ht="12.75">
      <c r="C1" s="105" t="s">
        <v>48</v>
      </c>
      <c r="D1" s="105"/>
    </row>
    <row r="2" spans="3:4" ht="12.75">
      <c r="C2" s="105" t="s">
        <v>1</v>
      </c>
      <c r="D2" s="105"/>
    </row>
    <row r="3" spans="3:4" ht="12.75">
      <c r="C3" s="106" t="s">
        <v>2</v>
      </c>
      <c r="D3" s="105"/>
    </row>
    <row r="4" spans="3:4" ht="12.75">
      <c r="C4" s="105" t="s">
        <v>148</v>
      </c>
      <c r="D4" s="105"/>
    </row>
    <row r="5" ht="15.75" thickBot="1">
      <c r="A5" s="107" t="s">
        <v>49</v>
      </c>
    </row>
    <row r="6" spans="1:5" ht="39" thickBot="1">
      <c r="A6" s="108" t="s">
        <v>4</v>
      </c>
      <c r="B6" s="109" t="s">
        <v>50</v>
      </c>
      <c r="C6" s="5" t="s">
        <v>51</v>
      </c>
      <c r="D6" s="110" t="s">
        <v>7</v>
      </c>
      <c r="E6" s="111" t="s">
        <v>8</v>
      </c>
    </row>
    <row r="7" spans="1:5" ht="15.75" thickBot="1">
      <c r="A7" s="112">
        <v>30</v>
      </c>
      <c r="B7" s="112" t="s">
        <v>10</v>
      </c>
      <c r="C7" s="113">
        <v>6453081</v>
      </c>
      <c r="D7" s="114">
        <v>0</v>
      </c>
      <c r="E7" s="115">
        <f aca="true" t="shared" si="0" ref="E7:E13">SUM(C7:D7)</f>
        <v>6453081</v>
      </c>
    </row>
    <row r="8" spans="1:5" ht="15" thickBot="1">
      <c r="A8" s="116"/>
      <c r="B8" s="22"/>
      <c r="C8" s="117"/>
      <c r="D8" s="118"/>
      <c r="E8" s="119"/>
    </row>
    <row r="9" spans="1:5" ht="15.75" thickBot="1">
      <c r="A9" s="120">
        <v>32</v>
      </c>
      <c r="B9" s="121" t="s">
        <v>14</v>
      </c>
      <c r="C9" s="122">
        <v>1073679</v>
      </c>
      <c r="D9" s="123">
        <f>SUM(D10:D14)</f>
        <v>40000</v>
      </c>
      <c r="E9" s="124">
        <f t="shared" si="0"/>
        <v>1113679</v>
      </c>
    </row>
    <row r="10" spans="1:5" ht="14.25">
      <c r="A10" s="125"/>
      <c r="B10" s="126"/>
      <c r="C10" s="127"/>
      <c r="D10" s="128"/>
      <c r="E10" s="127"/>
    </row>
    <row r="11" spans="1:5" ht="14.25">
      <c r="A11" s="129" t="s">
        <v>52</v>
      </c>
      <c r="B11" s="130" t="s">
        <v>53</v>
      </c>
      <c r="C11" s="131">
        <v>68000</v>
      </c>
      <c r="D11" s="132">
        <v>39000</v>
      </c>
      <c r="E11" s="131">
        <f>SUM(C11:D11)</f>
        <v>107000</v>
      </c>
    </row>
    <row r="12" spans="1:5" ht="14.25">
      <c r="A12" s="129"/>
      <c r="B12" s="130"/>
      <c r="C12" s="133"/>
      <c r="D12" s="132"/>
      <c r="E12" s="131"/>
    </row>
    <row r="13" spans="1:5" ht="14.25">
      <c r="A13" s="129" t="s">
        <v>54</v>
      </c>
      <c r="B13" s="130" t="s">
        <v>55</v>
      </c>
      <c r="C13" s="131">
        <v>106273</v>
      </c>
      <c r="D13" s="132">
        <v>1000</v>
      </c>
      <c r="E13" s="131">
        <f t="shared" si="0"/>
        <v>107273</v>
      </c>
    </row>
    <row r="14" spans="1:5" ht="15" thickBot="1">
      <c r="A14" s="129"/>
      <c r="B14" s="130"/>
      <c r="C14" s="133"/>
      <c r="D14" s="134"/>
      <c r="E14" s="135"/>
    </row>
    <row r="15" spans="1:5" ht="15" hidden="1" thickBot="1">
      <c r="A15" s="136"/>
      <c r="B15" s="137"/>
      <c r="C15" s="138"/>
      <c r="D15" s="139"/>
      <c r="E15" s="140"/>
    </row>
    <row r="16" spans="1:5" ht="15.75" thickBot="1">
      <c r="A16" s="141">
        <v>3500.352</v>
      </c>
      <c r="B16" s="142" t="s">
        <v>15</v>
      </c>
      <c r="C16" s="143">
        <v>4267474</v>
      </c>
      <c r="D16" s="114">
        <v>0</v>
      </c>
      <c r="E16" s="115">
        <f>SUM(C16:D16)</f>
        <v>4267474</v>
      </c>
    </row>
    <row r="17" spans="1:5" ht="15.75" thickBot="1">
      <c r="A17" s="144">
        <v>3500</v>
      </c>
      <c r="B17" s="145" t="s">
        <v>56</v>
      </c>
      <c r="C17" s="146">
        <v>225305</v>
      </c>
      <c r="D17" s="147">
        <v>0</v>
      </c>
      <c r="E17" s="146">
        <f>SUM(C17:D17)</f>
        <v>225305</v>
      </c>
    </row>
    <row r="18" spans="1:5" ht="15" thickBot="1">
      <c r="A18" s="148"/>
      <c r="B18" s="149"/>
      <c r="C18" s="150"/>
      <c r="D18" s="151"/>
      <c r="E18" s="150"/>
    </row>
    <row r="19" spans="1:5" ht="15.75" thickBot="1">
      <c r="A19" s="73">
        <v>3825.388</v>
      </c>
      <c r="B19" s="142" t="s">
        <v>19</v>
      </c>
      <c r="C19" s="115">
        <v>60159</v>
      </c>
      <c r="D19" s="114">
        <f>D20</f>
        <v>0</v>
      </c>
      <c r="E19" s="115">
        <f>SUM(C19:D19)</f>
        <v>60159</v>
      </c>
    </row>
    <row r="20" spans="1:5" ht="15" thickBot="1">
      <c r="A20" s="152"/>
      <c r="B20" s="153"/>
      <c r="C20" s="150"/>
      <c r="D20" s="151"/>
      <c r="E20" s="150"/>
    </row>
    <row r="21" spans="1:5" ht="15.75" thickBot="1">
      <c r="A21" s="240" t="s">
        <v>57</v>
      </c>
      <c r="B21" s="241"/>
      <c r="C21" s="115">
        <f>C7+C9+C16+C19</f>
        <v>11854393</v>
      </c>
      <c r="D21" s="114">
        <f>D7+D9+D17+D19</f>
        <v>40000</v>
      </c>
      <c r="E21" s="115">
        <f>E7+E9+E16+E19</f>
        <v>11894393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E4" sqref="E4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15.140625" style="0" customWidth="1"/>
    <col min="4" max="4" width="10.8515625" style="0" customWidth="1"/>
    <col min="5" max="5" width="11.7109375" style="0" customWidth="1"/>
  </cols>
  <sheetData>
    <row r="1" spans="1:5" ht="14.25">
      <c r="A1" s="255"/>
      <c r="B1" s="256" t="s">
        <v>58</v>
      </c>
      <c r="C1" s="257" t="s">
        <v>59</v>
      </c>
      <c r="D1" s="257"/>
      <c r="E1" s="257"/>
    </row>
    <row r="2" spans="1:5" ht="14.25">
      <c r="A2" s="255"/>
      <c r="B2" s="256" t="s">
        <v>60</v>
      </c>
      <c r="C2" s="257" t="s">
        <v>61</v>
      </c>
      <c r="D2" s="257"/>
      <c r="E2" s="257"/>
    </row>
    <row r="3" spans="1:5" ht="14.25">
      <c r="A3" s="255"/>
      <c r="B3" s="256" t="s">
        <v>62</v>
      </c>
      <c r="C3" s="257" t="s">
        <v>63</v>
      </c>
      <c r="D3" s="257"/>
      <c r="E3" s="257"/>
    </row>
    <row r="4" spans="1:5" ht="14.25">
      <c r="A4" s="255"/>
      <c r="B4" s="256"/>
      <c r="C4" s="258" t="s">
        <v>148</v>
      </c>
      <c r="D4" s="257"/>
      <c r="E4" s="257"/>
    </row>
    <row r="5" spans="1:5" ht="15.75" thickBot="1">
      <c r="A5" s="107" t="s">
        <v>64</v>
      </c>
      <c r="B5" s="259"/>
      <c r="C5" s="257"/>
      <c r="D5" s="257"/>
      <c r="E5" s="257"/>
    </row>
    <row r="6" spans="1:5" ht="43.5" thickBot="1">
      <c r="A6" s="260" t="s">
        <v>4</v>
      </c>
      <c r="B6" s="261" t="s">
        <v>65</v>
      </c>
      <c r="C6" s="262" t="s">
        <v>6</v>
      </c>
      <c r="D6" s="263" t="s">
        <v>7</v>
      </c>
      <c r="E6" s="264" t="s">
        <v>8</v>
      </c>
    </row>
    <row r="7" spans="1:5" ht="15.75" thickBot="1">
      <c r="A7" s="154" t="s">
        <v>66</v>
      </c>
      <c r="B7" s="155" t="s">
        <v>67</v>
      </c>
      <c r="C7" s="265">
        <v>1199334</v>
      </c>
      <c r="D7" s="114">
        <f>D9</f>
        <v>-7561</v>
      </c>
      <c r="E7" s="266">
        <f>SUM(C7:D7)</f>
        <v>1191773</v>
      </c>
    </row>
    <row r="8" spans="1:5" ht="15">
      <c r="A8" s="267" t="s">
        <v>68</v>
      </c>
      <c r="B8" s="268" t="s">
        <v>69</v>
      </c>
      <c r="C8" s="269"/>
      <c r="D8" s="270"/>
      <c r="E8" s="271"/>
    </row>
    <row r="9" spans="1:5" ht="14.25">
      <c r="A9" s="129" t="s">
        <v>70</v>
      </c>
      <c r="B9" s="130" t="s">
        <v>71</v>
      </c>
      <c r="C9" s="272">
        <v>69333.57</v>
      </c>
      <c r="D9" s="132">
        <v>-7561</v>
      </c>
      <c r="E9" s="273">
        <f>SUM(C9:D9)</f>
        <v>61772.57000000001</v>
      </c>
    </row>
    <row r="10" spans="1:5" ht="15.75" thickBot="1">
      <c r="A10" s="274"/>
      <c r="B10" s="153"/>
      <c r="C10" s="275"/>
      <c r="D10" s="276"/>
      <c r="E10" s="277"/>
    </row>
    <row r="11" spans="1:5" ht="15.75" thickBot="1">
      <c r="A11" s="154" t="s">
        <v>72</v>
      </c>
      <c r="B11" s="155" t="s">
        <v>73</v>
      </c>
      <c r="C11" s="115">
        <v>11096</v>
      </c>
      <c r="D11" s="114">
        <f>D13</f>
        <v>1200</v>
      </c>
      <c r="E11" s="115">
        <f>SUM(C11:D11)</f>
        <v>12296</v>
      </c>
    </row>
    <row r="12" spans="1:5" ht="15">
      <c r="A12" s="267" t="s">
        <v>74</v>
      </c>
      <c r="B12" s="268" t="s">
        <v>75</v>
      </c>
      <c r="C12" s="278"/>
      <c r="D12" s="279"/>
      <c r="E12" s="278"/>
    </row>
    <row r="13" spans="1:5" ht="14.25">
      <c r="A13" s="129">
        <v>55</v>
      </c>
      <c r="B13" s="130" t="s">
        <v>30</v>
      </c>
      <c r="C13" s="131">
        <v>11096</v>
      </c>
      <c r="D13" s="132">
        <v>1200</v>
      </c>
      <c r="E13" s="131">
        <f>SUM(C13:D13)</f>
        <v>12296</v>
      </c>
    </row>
    <row r="14" spans="1:5" ht="15" thickBot="1">
      <c r="A14" s="34"/>
      <c r="B14" s="36"/>
      <c r="C14" s="37"/>
      <c r="D14" s="280"/>
      <c r="E14" s="37"/>
    </row>
    <row r="15" spans="1:5" ht="15.75" thickBot="1">
      <c r="A15" s="154" t="s">
        <v>76</v>
      </c>
      <c r="B15" s="155" t="s">
        <v>77</v>
      </c>
      <c r="C15" s="115">
        <v>573664</v>
      </c>
      <c r="D15" s="114">
        <f>D17</f>
        <v>-31440</v>
      </c>
      <c r="E15" s="115">
        <f>SUM(C15:D15)</f>
        <v>542224</v>
      </c>
    </row>
    <row r="16" spans="1:5" ht="15">
      <c r="A16" s="267" t="s">
        <v>78</v>
      </c>
      <c r="B16" s="268" t="s">
        <v>79</v>
      </c>
      <c r="C16" s="278"/>
      <c r="D16" s="279"/>
      <c r="E16" s="278"/>
    </row>
    <row r="17" spans="1:5" ht="14.25">
      <c r="A17" s="129" t="s">
        <v>80</v>
      </c>
      <c r="B17" s="130" t="s">
        <v>30</v>
      </c>
      <c r="C17" s="131">
        <v>188324.56</v>
      </c>
      <c r="D17" s="132">
        <v>-31440</v>
      </c>
      <c r="E17" s="131">
        <f>SUM(C17:D17)</f>
        <v>156884.56</v>
      </c>
    </row>
    <row r="18" spans="1:5" ht="15" thickBot="1">
      <c r="A18" s="34"/>
      <c r="B18" s="36"/>
      <c r="C18" s="37"/>
      <c r="D18" s="280"/>
      <c r="E18" s="37"/>
    </row>
    <row r="19" spans="1:5" ht="15.75" thickBot="1">
      <c r="A19" s="154" t="s">
        <v>81</v>
      </c>
      <c r="B19" s="155" t="s">
        <v>82</v>
      </c>
      <c r="C19" s="115">
        <v>2267435</v>
      </c>
      <c r="D19" s="114">
        <f>D21+D24+D28+D32+D35+D37+D40+D44+D46</f>
        <v>14055</v>
      </c>
      <c r="E19" s="115">
        <f>SUM(C19:D19)</f>
        <v>2281490</v>
      </c>
    </row>
    <row r="20" spans="1:5" ht="13.5" customHeight="1" thickBot="1">
      <c r="A20" s="156"/>
      <c r="B20" s="157"/>
      <c r="C20" s="281"/>
      <c r="D20" s="282"/>
      <c r="E20" s="281"/>
    </row>
    <row r="21" spans="1:5" ht="15.75" customHeight="1" thickBot="1">
      <c r="A21" s="283" t="s">
        <v>83</v>
      </c>
      <c r="B21" s="284" t="s">
        <v>84</v>
      </c>
      <c r="C21" s="146">
        <v>469418</v>
      </c>
      <c r="D21" s="147">
        <f>D22</f>
        <v>2885</v>
      </c>
      <c r="E21" s="146">
        <f>SUM(C21:D21)</f>
        <v>472303</v>
      </c>
    </row>
    <row r="22" spans="1:5" ht="14.25">
      <c r="A22" s="285" t="s">
        <v>80</v>
      </c>
      <c r="B22" s="286" t="s">
        <v>30</v>
      </c>
      <c r="C22" s="278">
        <v>242435</v>
      </c>
      <c r="D22" s="279">
        <v>2885</v>
      </c>
      <c r="E22" s="278">
        <f>SUM(C22:D22)</f>
        <v>245320</v>
      </c>
    </row>
    <row r="23" spans="1:5" ht="15" thickBot="1">
      <c r="A23" s="34"/>
      <c r="B23" s="36"/>
      <c r="C23" s="37"/>
      <c r="D23" s="280"/>
      <c r="E23" s="37"/>
    </row>
    <row r="24" spans="1:5" ht="15.75" thickBot="1">
      <c r="A24" s="283" t="s">
        <v>85</v>
      </c>
      <c r="B24" s="284" t="s">
        <v>86</v>
      </c>
      <c r="C24" s="146">
        <v>40882</v>
      </c>
      <c r="D24" s="147">
        <f>D26</f>
        <v>150</v>
      </c>
      <c r="E24" s="146">
        <f>SUM(C24:D24)</f>
        <v>41032</v>
      </c>
    </row>
    <row r="25" spans="1:5" ht="14.25">
      <c r="A25" s="285"/>
      <c r="B25" s="286" t="s">
        <v>87</v>
      </c>
      <c r="C25" s="287"/>
      <c r="D25" s="287"/>
      <c r="E25" s="288"/>
    </row>
    <row r="26" spans="1:5" ht="14.25">
      <c r="A26" s="129" t="s">
        <v>80</v>
      </c>
      <c r="B26" s="130" t="s">
        <v>30</v>
      </c>
      <c r="C26" s="131">
        <v>11624.12</v>
      </c>
      <c r="D26" s="131">
        <v>150</v>
      </c>
      <c r="E26" s="204">
        <f>SUM(C26:D26)</f>
        <v>11774.12</v>
      </c>
    </row>
    <row r="27" spans="1:5" ht="15" thickBot="1">
      <c r="A27" s="274"/>
      <c r="B27" s="153"/>
      <c r="C27" s="37"/>
      <c r="D27" s="37"/>
      <c r="E27" s="289"/>
    </row>
    <row r="28" spans="1:5" ht="15.75" thickBot="1">
      <c r="A28" s="253" t="s">
        <v>85</v>
      </c>
      <c r="B28" s="254" t="s">
        <v>140</v>
      </c>
      <c r="C28" s="146">
        <v>15762</v>
      </c>
      <c r="D28" s="146">
        <f>D29</f>
        <v>2500</v>
      </c>
      <c r="E28" s="290">
        <f>SUM(C28:D28)</f>
        <v>18262</v>
      </c>
    </row>
    <row r="29" spans="1:5" ht="14.25">
      <c r="A29" s="251" t="s">
        <v>90</v>
      </c>
      <c r="B29" s="252" t="s">
        <v>91</v>
      </c>
      <c r="C29" s="278">
        <v>8097</v>
      </c>
      <c r="D29" s="278">
        <v>2500</v>
      </c>
      <c r="E29" s="288">
        <f>SUM(C29:D29)</f>
        <v>10597</v>
      </c>
    </row>
    <row r="30" spans="1:5" ht="14.25">
      <c r="A30" s="244"/>
      <c r="B30" s="245"/>
      <c r="C30" s="131"/>
      <c r="D30" s="131"/>
      <c r="E30" s="204"/>
    </row>
    <row r="31" spans="1:5" ht="15">
      <c r="A31" s="246" t="s">
        <v>141</v>
      </c>
      <c r="B31" s="247" t="s">
        <v>142</v>
      </c>
      <c r="C31" s="131"/>
      <c r="D31" s="131"/>
      <c r="E31" s="204"/>
    </row>
    <row r="32" spans="1:5" ht="15">
      <c r="A32" s="244" t="s">
        <v>90</v>
      </c>
      <c r="B32" s="245" t="s">
        <v>91</v>
      </c>
      <c r="C32" s="291">
        <v>10897</v>
      </c>
      <c r="D32" s="291">
        <v>1500</v>
      </c>
      <c r="E32" s="292">
        <f>SUM(C32:D32)</f>
        <v>12397</v>
      </c>
    </row>
    <row r="33" spans="1:5" ht="14.25">
      <c r="A33" s="244"/>
      <c r="B33" s="245"/>
      <c r="C33" s="131"/>
      <c r="D33" s="131"/>
      <c r="E33" s="204"/>
    </row>
    <row r="34" spans="1:5" ht="15">
      <c r="A34" s="246" t="s">
        <v>141</v>
      </c>
      <c r="B34" s="248" t="s">
        <v>143</v>
      </c>
      <c r="C34" s="131"/>
      <c r="D34" s="131"/>
      <c r="E34" s="204"/>
    </row>
    <row r="35" spans="1:5" ht="15">
      <c r="A35" s="244" t="s">
        <v>90</v>
      </c>
      <c r="B35" s="245" t="s">
        <v>91</v>
      </c>
      <c r="C35" s="291">
        <v>250</v>
      </c>
      <c r="D35" s="291">
        <v>3300</v>
      </c>
      <c r="E35" s="292">
        <f>SUM(C35:D35)</f>
        <v>3550</v>
      </c>
    </row>
    <row r="36" spans="1:5" ht="15" thickBot="1">
      <c r="A36" s="249"/>
      <c r="B36" s="250"/>
      <c r="C36" s="37"/>
      <c r="D36" s="37"/>
      <c r="E36" s="289"/>
    </row>
    <row r="37" spans="1:5" ht="15.75" thickBot="1">
      <c r="A37" s="253" t="s">
        <v>144</v>
      </c>
      <c r="B37" s="254" t="s">
        <v>145</v>
      </c>
      <c r="C37" s="146">
        <v>304552</v>
      </c>
      <c r="D37" s="146">
        <f>D38</f>
        <v>1435</v>
      </c>
      <c r="E37" s="290">
        <f>SUM(C37:D37)</f>
        <v>305987</v>
      </c>
    </row>
    <row r="38" spans="1:5" ht="14.25">
      <c r="A38" s="251" t="s">
        <v>80</v>
      </c>
      <c r="B38" s="252" t="s">
        <v>30</v>
      </c>
      <c r="C38" s="278">
        <v>111404</v>
      </c>
      <c r="D38" s="278">
        <v>1435</v>
      </c>
      <c r="E38" s="288">
        <f>SUM(C38:D38)</f>
        <v>112839</v>
      </c>
    </row>
    <row r="39" spans="1:5" ht="15" thickBot="1">
      <c r="A39" s="249"/>
      <c r="B39" s="250"/>
      <c r="C39" s="37"/>
      <c r="D39" s="37"/>
      <c r="E39" s="289"/>
    </row>
    <row r="40" spans="1:5" ht="15.75" thickBot="1">
      <c r="A40" s="253" t="s">
        <v>146</v>
      </c>
      <c r="B40" s="254" t="s">
        <v>147</v>
      </c>
      <c r="C40" s="146">
        <v>40979</v>
      </c>
      <c r="D40" s="146">
        <f>D41</f>
        <v>500</v>
      </c>
      <c r="E40" s="290">
        <f>SUM(C40:D40)</f>
        <v>41479</v>
      </c>
    </row>
    <row r="41" spans="1:5" ht="14.25">
      <c r="A41" s="251" t="s">
        <v>80</v>
      </c>
      <c r="B41" s="252" t="s">
        <v>30</v>
      </c>
      <c r="C41" s="278">
        <v>39358</v>
      </c>
      <c r="D41" s="278">
        <v>500</v>
      </c>
      <c r="E41" s="288">
        <f>SUM(C41:D41)</f>
        <v>39858</v>
      </c>
    </row>
    <row r="42" spans="1:5" ht="14.25">
      <c r="A42" s="244"/>
      <c r="B42" s="245"/>
      <c r="C42" s="131"/>
      <c r="D42" s="131"/>
      <c r="E42" s="204"/>
    </row>
    <row r="43" spans="1:5" ht="15">
      <c r="A43" s="158" t="s">
        <v>88</v>
      </c>
      <c r="B43" s="293" t="s">
        <v>89</v>
      </c>
      <c r="C43" s="131"/>
      <c r="D43" s="131"/>
      <c r="E43" s="204"/>
    </row>
    <row r="44" spans="1:5" ht="14.25">
      <c r="A44" s="129" t="s">
        <v>90</v>
      </c>
      <c r="B44" s="130" t="s">
        <v>91</v>
      </c>
      <c r="C44" s="131">
        <v>9090</v>
      </c>
      <c r="D44" s="131">
        <v>1745</v>
      </c>
      <c r="E44" s="204">
        <f>SUM(C44:D44)</f>
        <v>10835</v>
      </c>
    </row>
    <row r="45" spans="1:5" ht="15" thickBot="1">
      <c r="A45" s="34"/>
      <c r="B45" s="36"/>
      <c r="C45" s="37"/>
      <c r="D45" s="37"/>
      <c r="E45" s="289"/>
    </row>
    <row r="46" spans="1:5" ht="15.75" thickBot="1">
      <c r="A46" s="283" t="s">
        <v>92</v>
      </c>
      <c r="B46" s="284" t="s">
        <v>93</v>
      </c>
      <c r="C46" s="146">
        <v>71433</v>
      </c>
      <c r="D46" s="147">
        <f>D47</f>
        <v>40</v>
      </c>
      <c r="E46" s="146">
        <f>SUM(C46:D46)</f>
        <v>71473</v>
      </c>
    </row>
    <row r="47" spans="1:5" ht="14.25">
      <c r="A47" s="285" t="s">
        <v>80</v>
      </c>
      <c r="B47" s="286" t="s">
        <v>30</v>
      </c>
      <c r="C47" s="278">
        <v>32636</v>
      </c>
      <c r="D47" s="279">
        <v>40</v>
      </c>
      <c r="E47" s="278">
        <f>SUM(C47:D47)</f>
        <v>32676</v>
      </c>
    </row>
    <row r="48" spans="1:5" ht="15" thickBot="1">
      <c r="A48" s="129"/>
      <c r="B48" s="130"/>
      <c r="C48" s="131"/>
      <c r="D48" s="132"/>
      <c r="E48" s="131"/>
    </row>
    <row r="49" spans="1:5" ht="15" hidden="1" thickBot="1">
      <c r="A49" s="34"/>
      <c r="B49" s="36"/>
      <c r="C49" s="37"/>
      <c r="D49" s="280"/>
      <c r="E49" s="37"/>
    </row>
    <row r="50" spans="1:5" ht="15.75" thickBot="1">
      <c r="A50" s="154" t="s">
        <v>94</v>
      </c>
      <c r="B50" s="155" t="s">
        <v>95</v>
      </c>
      <c r="C50" s="115">
        <v>5644975</v>
      </c>
      <c r="D50" s="114">
        <f>D52+D56+D60+D64+D68+D72+D76+D80+D85</f>
        <v>14409</v>
      </c>
      <c r="E50" s="115">
        <f>SUM(C50:D50)</f>
        <v>5659384</v>
      </c>
    </row>
    <row r="51" spans="1:5" ht="13.5" customHeight="1" thickBot="1">
      <c r="A51" s="159"/>
      <c r="B51" s="160"/>
      <c r="C51" s="294"/>
      <c r="D51" s="294"/>
      <c r="E51" s="294"/>
    </row>
    <row r="52" spans="1:5" ht="15.75" thickBot="1">
      <c r="A52" s="283" t="s">
        <v>96</v>
      </c>
      <c r="B52" s="284" t="s">
        <v>97</v>
      </c>
      <c r="C52" s="146">
        <v>242625.41</v>
      </c>
      <c r="D52" s="147">
        <f>D54</f>
        <v>2798</v>
      </c>
      <c r="E52" s="146">
        <f>SUM(C52:D52)</f>
        <v>245423.41</v>
      </c>
    </row>
    <row r="53" spans="1:5" ht="14.25">
      <c r="A53" s="285" t="s">
        <v>80</v>
      </c>
      <c r="B53" s="286" t="s">
        <v>98</v>
      </c>
      <c r="C53" s="278"/>
      <c r="D53" s="279"/>
      <c r="E53" s="278"/>
    </row>
    <row r="54" spans="1:5" ht="14.25">
      <c r="A54" s="295"/>
      <c r="B54" s="130" t="s">
        <v>99</v>
      </c>
      <c r="C54" s="131">
        <v>61107.41</v>
      </c>
      <c r="D54" s="132">
        <v>2798</v>
      </c>
      <c r="E54" s="131">
        <f>SUM(C54:D54)</f>
        <v>63905.41</v>
      </c>
    </row>
    <row r="55" spans="1:5" ht="15" thickBot="1">
      <c r="A55" s="34"/>
      <c r="B55" s="36"/>
      <c r="C55" s="37"/>
      <c r="D55" s="280"/>
      <c r="E55" s="37"/>
    </row>
    <row r="56" spans="1:5" ht="15.75" thickBot="1">
      <c r="A56" s="283" t="s">
        <v>96</v>
      </c>
      <c r="B56" s="284" t="s">
        <v>100</v>
      </c>
      <c r="C56" s="146">
        <v>541396.89</v>
      </c>
      <c r="D56" s="147">
        <f>D58</f>
        <v>4696</v>
      </c>
      <c r="E56" s="146">
        <f>SUM(C56:D56)</f>
        <v>546092.89</v>
      </c>
    </row>
    <row r="57" spans="1:5" ht="14.25">
      <c r="A57" s="285" t="s">
        <v>80</v>
      </c>
      <c r="B57" s="286" t="s">
        <v>98</v>
      </c>
      <c r="C57" s="278"/>
      <c r="D57" s="279"/>
      <c r="E57" s="278"/>
    </row>
    <row r="58" spans="1:5" ht="14.25">
      <c r="A58" s="295"/>
      <c r="B58" s="130" t="s">
        <v>99</v>
      </c>
      <c r="C58" s="131">
        <v>116779.89</v>
      </c>
      <c r="D58" s="132">
        <v>4696</v>
      </c>
      <c r="E58" s="131">
        <f>SUM(C58:D58)</f>
        <v>121475.89</v>
      </c>
    </row>
    <row r="59" spans="1:5" ht="15" thickBot="1">
      <c r="A59" s="34"/>
      <c r="B59" s="36"/>
      <c r="C59" s="37"/>
      <c r="D59" s="280"/>
      <c r="E59" s="37"/>
    </row>
    <row r="60" spans="1:5" ht="15.75" thickBot="1">
      <c r="A60" s="283" t="s">
        <v>96</v>
      </c>
      <c r="B60" s="284" t="s">
        <v>101</v>
      </c>
      <c r="C60" s="146">
        <v>586230.88</v>
      </c>
      <c r="D60" s="147">
        <f>D62</f>
        <v>500</v>
      </c>
      <c r="E60" s="146">
        <f>SUM(C60:D60)</f>
        <v>586730.88</v>
      </c>
    </row>
    <row r="61" spans="1:5" ht="14.25">
      <c r="A61" s="285" t="s">
        <v>80</v>
      </c>
      <c r="B61" s="286" t="s">
        <v>98</v>
      </c>
      <c r="C61" s="278"/>
      <c r="D61" s="279"/>
      <c r="E61" s="278"/>
    </row>
    <row r="62" spans="1:5" ht="14.25">
      <c r="A62" s="295"/>
      <c r="B62" s="130" t="s">
        <v>99</v>
      </c>
      <c r="C62" s="131">
        <v>137205.88</v>
      </c>
      <c r="D62" s="132">
        <v>500</v>
      </c>
      <c r="E62" s="131">
        <f>SUM(C62:D62)</f>
        <v>137705.88</v>
      </c>
    </row>
    <row r="63" spans="1:5" ht="15" thickBot="1">
      <c r="A63" s="34"/>
      <c r="B63" s="36"/>
      <c r="C63" s="37"/>
      <c r="D63" s="280"/>
      <c r="E63" s="37"/>
    </row>
    <row r="64" spans="1:5" ht="15.75" thickBot="1">
      <c r="A64" s="283" t="s">
        <v>96</v>
      </c>
      <c r="B64" s="284" t="s">
        <v>102</v>
      </c>
      <c r="C64" s="146">
        <v>262497.76</v>
      </c>
      <c r="D64" s="147">
        <f>D66</f>
        <v>1221</v>
      </c>
      <c r="E64" s="146">
        <f>SUM(C64:D64)</f>
        <v>263718.76</v>
      </c>
    </row>
    <row r="65" spans="1:5" ht="14.25">
      <c r="A65" s="285" t="s">
        <v>80</v>
      </c>
      <c r="B65" s="286" t="s">
        <v>98</v>
      </c>
      <c r="C65" s="278"/>
      <c r="D65" s="279"/>
      <c r="E65" s="278"/>
    </row>
    <row r="66" spans="1:5" ht="14.25">
      <c r="A66" s="295"/>
      <c r="B66" s="130" t="s">
        <v>99</v>
      </c>
      <c r="C66" s="131">
        <v>76046.76</v>
      </c>
      <c r="D66" s="132">
        <v>1221</v>
      </c>
      <c r="E66" s="131">
        <f>SUM(C66:D66)</f>
        <v>77267.76</v>
      </c>
    </row>
    <row r="67" spans="1:5" ht="15" thickBot="1">
      <c r="A67" s="34"/>
      <c r="B67" s="36"/>
      <c r="C67" s="37"/>
      <c r="D67" s="280"/>
      <c r="E67" s="37"/>
    </row>
    <row r="68" spans="1:5" ht="15.75" thickBot="1">
      <c r="A68" s="283" t="s">
        <v>103</v>
      </c>
      <c r="B68" s="284" t="s">
        <v>104</v>
      </c>
      <c r="C68" s="146">
        <v>385568.29</v>
      </c>
      <c r="D68" s="147">
        <f>D70</f>
        <v>2120</v>
      </c>
      <c r="E68" s="146">
        <f>SUM(C68:D68)</f>
        <v>387688.29</v>
      </c>
    </row>
    <row r="69" spans="1:5" ht="14.25">
      <c r="A69" s="285" t="s">
        <v>80</v>
      </c>
      <c r="B69" s="286" t="s">
        <v>30</v>
      </c>
      <c r="C69" s="278"/>
      <c r="D69" s="279"/>
      <c r="E69" s="278"/>
    </row>
    <row r="70" spans="1:5" ht="14.25">
      <c r="A70" s="129"/>
      <c r="B70" s="130" t="s">
        <v>99</v>
      </c>
      <c r="C70" s="131">
        <v>67300.29</v>
      </c>
      <c r="D70" s="132">
        <v>2120</v>
      </c>
      <c r="E70" s="131">
        <f>SUM(C70:D70)</f>
        <v>69420.29</v>
      </c>
    </row>
    <row r="71" spans="1:5" ht="15" thickBot="1">
      <c r="A71" s="34"/>
      <c r="B71" s="36"/>
      <c r="C71" s="37"/>
      <c r="D71" s="280"/>
      <c r="E71" s="37"/>
    </row>
    <row r="72" spans="1:5" ht="15.75" thickBot="1">
      <c r="A72" s="253" t="s">
        <v>103</v>
      </c>
      <c r="B72" s="284" t="s">
        <v>105</v>
      </c>
      <c r="C72" s="146">
        <v>1276368.17</v>
      </c>
      <c r="D72" s="147">
        <f>D74</f>
        <v>474</v>
      </c>
      <c r="E72" s="146">
        <f>SUM(C72:D72)</f>
        <v>1276842.17</v>
      </c>
    </row>
    <row r="73" spans="1:5" ht="14.25">
      <c r="A73" s="285" t="s">
        <v>80</v>
      </c>
      <c r="B73" s="286" t="s">
        <v>30</v>
      </c>
      <c r="C73" s="278"/>
      <c r="D73" s="279"/>
      <c r="E73" s="278"/>
    </row>
    <row r="74" spans="1:5" ht="14.25">
      <c r="A74" s="129"/>
      <c r="B74" s="130" t="s">
        <v>99</v>
      </c>
      <c r="C74" s="131">
        <v>178471.17</v>
      </c>
      <c r="D74" s="132">
        <v>474</v>
      </c>
      <c r="E74" s="131">
        <f>SUM(C74:D74)</f>
        <v>178945.17</v>
      </c>
    </row>
    <row r="75" spans="1:5" ht="15" thickBot="1">
      <c r="A75" s="274"/>
      <c r="B75" s="153"/>
      <c r="C75" s="37"/>
      <c r="D75" s="280"/>
      <c r="E75" s="37"/>
    </row>
    <row r="76" spans="1:5" ht="15.75" thickBot="1">
      <c r="A76" s="253" t="s">
        <v>103</v>
      </c>
      <c r="B76" s="284" t="s">
        <v>106</v>
      </c>
      <c r="C76" s="146">
        <v>1064955.97</v>
      </c>
      <c r="D76" s="147">
        <f>D78</f>
        <v>17936</v>
      </c>
      <c r="E76" s="146">
        <f>SUM(C76:D76)</f>
        <v>1082891.97</v>
      </c>
    </row>
    <row r="77" spans="1:5" ht="14.25">
      <c r="A77" s="285" t="s">
        <v>107</v>
      </c>
      <c r="B77" s="286" t="s">
        <v>108</v>
      </c>
      <c r="C77" s="278"/>
      <c r="D77" s="279"/>
      <c r="E77" s="278"/>
    </row>
    <row r="78" spans="1:5" ht="14.25">
      <c r="A78" s="129"/>
      <c r="B78" s="130" t="s">
        <v>109</v>
      </c>
      <c r="C78" s="131">
        <v>581821</v>
      </c>
      <c r="D78" s="132">
        <v>17936</v>
      </c>
      <c r="E78" s="131">
        <f>SUM(C78:D78)</f>
        <v>599757</v>
      </c>
    </row>
    <row r="79" spans="1:5" ht="15" thickBot="1">
      <c r="A79" s="34"/>
      <c r="B79" s="36"/>
      <c r="C79" s="37"/>
      <c r="D79" s="280"/>
      <c r="E79" s="37"/>
    </row>
    <row r="80" spans="1:5" ht="15.75" thickBot="1">
      <c r="A80" s="283" t="s">
        <v>110</v>
      </c>
      <c r="B80" s="284" t="s">
        <v>111</v>
      </c>
      <c r="C80" s="146">
        <v>579106.17</v>
      </c>
      <c r="D80" s="147">
        <f>D82</f>
        <v>2600</v>
      </c>
      <c r="E80" s="146">
        <f>SUM(C80:D80)</f>
        <v>581706.17</v>
      </c>
    </row>
    <row r="81" spans="1:5" ht="14.25">
      <c r="A81" s="285" t="s">
        <v>80</v>
      </c>
      <c r="B81" s="286" t="s">
        <v>30</v>
      </c>
      <c r="C81" s="278"/>
      <c r="D81" s="279"/>
      <c r="E81" s="278"/>
    </row>
    <row r="82" spans="1:5" ht="14.25">
      <c r="A82" s="129"/>
      <c r="B82" s="130" t="s">
        <v>99</v>
      </c>
      <c r="C82" s="131">
        <v>150667.17</v>
      </c>
      <c r="D82" s="132">
        <v>2600</v>
      </c>
      <c r="E82" s="131">
        <f>SUM(C82:D82)</f>
        <v>153267.17</v>
      </c>
    </row>
    <row r="83" spans="1:5" ht="14.25">
      <c r="A83" s="32"/>
      <c r="B83" s="296"/>
      <c r="C83" s="131"/>
      <c r="D83" s="132"/>
      <c r="E83" s="131"/>
    </row>
    <row r="84" spans="1:5" ht="15">
      <c r="A84" s="158" t="s">
        <v>103</v>
      </c>
      <c r="B84" s="297" t="s">
        <v>112</v>
      </c>
      <c r="C84" s="131"/>
      <c r="D84" s="132"/>
      <c r="E84" s="131"/>
    </row>
    <row r="85" spans="1:5" ht="14.25">
      <c r="A85" s="244" t="s">
        <v>107</v>
      </c>
      <c r="B85" s="245" t="s">
        <v>29</v>
      </c>
      <c r="C85" s="131">
        <v>80272</v>
      </c>
      <c r="D85" s="132">
        <v>-17936</v>
      </c>
      <c r="E85" s="131">
        <f>SUM(C85:D85)</f>
        <v>62336</v>
      </c>
    </row>
    <row r="86" spans="1:5" ht="15" thickBot="1">
      <c r="A86" s="34"/>
      <c r="B86" s="36"/>
      <c r="C86" s="37"/>
      <c r="D86" s="280"/>
      <c r="E86" s="37"/>
    </row>
    <row r="87" spans="1:5" ht="15.75" thickBot="1">
      <c r="A87" s="154" t="s">
        <v>113</v>
      </c>
      <c r="B87" s="155" t="s">
        <v>114</v>
      </c>
      <c r="C87" s="115">
        <v>1282480.97</v>
      </c>
      <c r="D87" s="114">
        <f>D89+D93</f>
        <v>52467</v>
      </c>
      <c r="E87" s="115">
        <f>SUM(C87:D87)</f>
        <v>1334947.97</v>
      </c>
    </row>
    <row r="88" spans="1:5" ht="15.75" thickBot="1">
      <c r="A88" s="156"/>
      <c r="B88" s="157"/>
      <c r="C88" s="298"/>
      <c r="D88" s="299"/>
      <c r="E88" s="298"/>
    </row>
    <row r="89" spans="1:5" ht="15.75" thickBot="1">
      <c r="A89" s="283" t="s">
        <v>115</v>
      </c>
      <c r="B89" s="284" t="s">
        <v>116</v>
      </c>
      <c r="C89" s="146">
        <v>106799</v>
      </c>
      <c r="D89" s="147">
        <f>D90</f>
        <v>645</v>
      </c>
      <c r="E89" s="146">
        <f>SUM(C89:D89)</f>
        <v>107444</v>
      </c>
    </row>
    <row r="90" spans="1:5" ht="14.25">
      <c r="A90" s="285" t="s">
        <v>107</v>
      </c>
      <c r="B90" s="286" t="s">
        <v>29</v>
      </c>
      <c r="C90" s="278">
        <v>74215</v>
      </c>
      <c r="D90" s="279">
        <v>645</v>
      </c>
      <c r="E90" s="278">
        <f>SUM(C90:D90)</f>
        <v>74860</v>
      </c>
    </row>
    <row r="91" spans="1:5" ht="15">
      <c r="A91" s="161"/>
      <c r="B91" s="162"/>
      <c r="C91" s="131"/>
      <c r="D91" s="132"/>
      <c r="E91" s="131"/>
    </row>
    <row r="92" spans="1:5" ht="15">
      <c r="A92" s="158" t="s">
        <v>117</v>
      </c>
      <c r="B92" s="297" t="s">
        <v>118</v>
      </c>
      <c r="C92" s="131"/>
      <c r="D92" s="132"/>
      <c r="E92" s="131"/>
    </row>
    <row r="93" spans="1:5" ht="15">
      <c r="A93" s="129" t="s">
        <v>119</v>
      </c>
      <c r="B93" s="130" t="s">
        <v>91</v>
      </c>
      <c r="C93" s="291">
        <v>169849.74</v>
      </c>
      <c r="D93" s="300">
        <v>51822</v>
      </c>
      <c r="E93" s="291">
        <f>SUM(C93:D93)</f>
        <v>221671.74</v>
      </c>
    </row>
    <row r="94" spans="1:5" ht="15" thickBot="1">
      <c r="A94" s="34"/>
      <c r="B94" s="36"/>
      <c r="C94" s="37"/>
      <c r="D94" s="280"/>
      <c r="E94" s="37"/>
    </row>
    <row r="95" spans="1:5" ht="15.75" thickBot="1">
      <c r="A95" s="163" t="s">
        <v>120</v>
      </c>
      <c r="B95" s="164"/>
      <c r="C95" s="165">
        <v>11806753.32</v>
      </c>
      <c r="D95" s="114">
        <f>D7+D11+D15+D19+D50+D87</f>
        <v>43130</v>
      </c>
      <c r="E95" s="115">
        <f>SUM(C95:D95)</f>
        <v>11849883.32</v>
      </c>
    </row>
    <row r="99" ht="12.75">
      <c r="D99" s="166"/>
    </row>
    <row r="100" spans="3:4" ht="14.25">
      <c r="C100" s="257"/>
      <c r="D100" s="301"/>
    </row>
    <row r="101" spans="3:4" ht="14.25">
      <c r="C101" s="257"/>
      <c r="D101" s="301"/>
    </row>
    <row r="102" spans="3:4" ht="14.25">
      <c r="C102" s="257"/>
      <c r="D102" s="301"/>
    </row>
    <row r="103" spans="3:4" ht="14.25">
      <c r="C103" s="257"/>
      <c r="D103" s="301"/>
    </row>
    <row r="104" spans="3:4" ht="14.25">
      <c r="C104" s="257"/>
      <c r="D104" s="301"/>
    </row>
    <row r="105" ht="12.75">
      <c r="D105" s="166"/>
    </row>
    <row r="106" ht="12.75">
      <c r="D106" s="166"/>
    </row>
  </sheetData>
  <printOptions/>
  <pageMargins left="0.56" right="0.41" top="1" bottom="1" header="0.56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B8" sqref="B8"/>
    </sheetView>
  </sheetViews>
  <sheetFormatPr defaultColWidth="9.140625" defaultRowHeight="12.75"/>
  <cols>
    <col min="1" max="1" width="7.140625" style="0" customWidth="1"/>
    <col min="2" max="2" width="55.421875" style="0" customWidth="1"/>
    <col min="3" max="3" width="11.00390625" style="0" customWidth="1"/>
    <col min="4" max="4" width="11.28125" style="0" customWidth="1"/>
    <col min="5" max="5" width="11.421875" style="0" customWidth="1"/>
  </cols>
  <sheetData>
    <row r="1" ht="12.75">
      <c r="D1" t="s">
        <v>121</v>
      </c>
    </row>
    <row r="2" spans="4:5" ht="12.75">
      <c r="D2" s="167" t="s">
        <v>1</v>
      </c>
      <c r="E2" s="167"/>
    </row>
    <row r="3" spans="4:5" ht="12.75">
      <c r="D3" s="167" t="s">
        <v>63</v>
      </c>
      <c r="E3" s="167"/>
    </row>
    <row r="4" spans="4:5" ht="12.75">
      <c r="D4" s="168" t="s">
        <v>148</v>
      </c>
      <c r="E4" s="167"/>
    </row>
    <row r="7" ht="15.75" thickBot="1">
      <c r="A7" s="169" t="s">
        <v>122</v>
      </c>
    </row>
    <row r="8" spans="1:5" ht="45.75" thickBot="1">
      <c r="A8" s="170"/>
      <c r="B8" s="171"/>
      <c r="C8" s="172" t="s">
        <v>51</v>
      </c>
      <c r="D8" s="173" t="s">
        <v>7</v>
      </c>
      <c r="E8" s="174" t="s">
        <v>8</v>
      </c>
    </row>
    <row r="9" spans="1:5" ht="15.75" thickBot="1">
      <c r="A9" s="175">
        <v>381</v>
      </c>
      <c r="B9" s="176" t="s">
        <v>34</v>
      </c>
      <c r="C9" s="114">
        <v>7000</v>
      </c>
      <c r="D9" s="177">
        <v>0</v>
      </c>
      <c r="E9" s="178">
        <f>SUM(C9:D9)</f>
        <v>7000</v>
      </c>
    </row>
    <row r="10" spans="1:5" ht="15.75" thickBot="1">
      <c r="A10" s="179"/>
      <c r="B10" s="180"/>
      <c r="C10" s="181"/>
      <c r="D10" s="182"/>
      <c r="E10" s="183"/>
    </row>
    <row r="11" spans="1:5" ht="15.75" thickBot="1">
      <c r="A11" s="121" t="s">
        <v>123</v>
      </c>
      <c r="B11" s="184" t="s">
        <v>124</v>
      </c>
      <c r="C11" s="185">
        <v>-4686266</v>
      </c>
      <c r="D11" s="186">
        <f>SUM(D13:D28)</f>
        <v>-16870</v>
      </c>
      <c r="E11" s="187">
        <f>SUM(C11:D11)</f>
        <v>-4703136</v>
      </c>
    </row>
    <row r="12" spans="1:5" ht="15">
      <c r="A12" s="188"/>
      <c r="B12" s="189"/>
      <c r="C12" s="190"/>
      <c r="D12" s="191"/>
      <c r="E12" s="192"/>
    </row>
    <row r="13" spans="1:6" ht="14.25">
      <c r="A13" s="193" t="s">
        <v>125</v>
      </c>
      <c r="B13" s="194" t="s">
        <v>126</v>
      </c>
      <c r="C13" s="195">
        <v>-166880</v>
      </c>
      <c r="D13" s="196">
        <v>84660</v>
      </c>
      <c r="E13" s="197">
        <f>SUM(C13:D13)</f>
        <v>-82220</v>
      </c>
      <c r="F13" s="166"/>
    </row>
    <row r="14" spans="1:6" ht="14.25">
      <c r="A14" s="193"/>
      <c r="B14" s="194"/>
      <c r="C14" s="195"/>
      <c r="D14" s="196"/>
      <c r="E14" s="197"/>
      <c r="F14" s="166"/>
    </row>
    <row r="15" spans="1:6" ht="14.25" hidden="1">
      <c r="A15" s="193"/>
      <c r="B15" s="194"/>
      <c r="C15" s="195"/>
      <c r="D15" s="196"/>
      <c r="E15" s="197"/>
      <c r="F15" s="166"/>
    </row>
    <row r="16" spans="1:5" ht="14.25" hidden="1">
      <c r="A16" s="198"/>
      <c r="B16" s="199"/>
      <c r="C16" s="200"/>
      <c r="D16" s="201"/>
      <c r="E16" s="202"/>
    </row>
    <row r="17" spans="1:5" ht="14.25">
      <c r="A17" s="193" t="s">
        <v>127</v>
      </c>
      <c r="B17" s="203" t="s">
        <v>128</v>
      </c>
      <c r="C17" s="132">
        <v>-21188</v>
      </c>
      <c r="D17" s="131">
        <v>1200</v>
      </c>
      <c r="E17" s="204">
        <f>SUM(C17:D17)</f>
        <v>-19988</v>
      </c>
    </row>
    <row r="18" spans="1:5" ht="14.25">
      <c r="A18" s="198"/>
      <c r="B18" s="199"/>
      <c r="C18" s="200"/>
      <c r="D18" s="201"/>
      <c r="E18" s="202"/>
    </row>
    <row r="19" spans="1:5" ht="14.25">
      <c r="A19" s="242" t="s">
        <v>137</v>
      </c>
      <c r="B19" s="243" t="s">
        <v>138</v>
      </c>
      <c r="C19" s="132">
        <v>-14780</v>
      </c>
      <c r="D19" s="131">
        <v>-8465</v>
      </c>
      <c r="E19" s="204">
        <f>SUM(C19:D19)</f>
        <v>-23245</v>
      </c>
    </row>
    <row r="20" spans="1:5" ht="14.25">
      <c r="A20" s="198"/>
      <c r="B20" s="199"/>
      <c r="C20" s="200"/>
      <c r="D20" s="201"/>
      <c r="E20" s="202"/>
    </row>
    <row r="21" spans="1:5" ht="14.25">
      <c r="A21" s="193" t="s">
        <v>129</v>
      </c>
      <c r="B21" s="203" t="s">
        <v>130</v>
      </c>
      <c r="C21" s="132">
        <v>0</v>
      </c>
      <c r="D21" s="131">
        <v>-31490</v>
      </c>
      <c r="E21" s="204">
        <f>SUM(C21:D21)</f>
        <v>-31490</v>
      </c>
    </row>
    <row r="22" spans="1:5" ht="14.25">
      <c r="A22" s="198"/>
      <c r="B22" s="199"/>
      <c r="C22" s="132"/>
      <c r="D22" s="131"/>
      <c r="E22" s="204"/>
    </row>
    <row r="23" spans="1:5" ht="14.25">
      <c r="A23" s="193" t="s">
        <v>131</v>
      </c>
      <c r="B23" s="203" t="s">
        <v>149</v>
      </c>
      <c r="C23" s="132">
        <v>0</v>
      </c>
      <c r="D23" s="131">
        <v>-34420</v>
      </c>
      <c r="E23" s="204">
        <f>SUM(C23:D23)</f>
        <v>-34420</v>
      </c>
    </row>
    <row r="24" spans="1:5" ht="14.25">
      <c r="A24" s="198"/>
      <c r="B24" s="199"/>
      <c r="C24" s="132"/>
      <c r="D24" s="131"/>
      <c r="E24" s="204"/>
    </row>
    <row r="25" spans="1:5" ht="14.25">
      <c r="A25" s="193" t="s">
        <v>132</v>
      </c>
      <c r="B25" s="203" t="s">
        <v>139</v>
      </c>
      <c r="C25" s="132">
        <v>0</v>
      </c>
      <c r="D25" s="131">
        <v>-2695</v>
      </c>
      <c r="E25" s="204">
        <f>SUM(C25:D25)</f>
        <v>-2695</v>
      </c>
    </row>
    <row r="26" spans="1:5" ht="14.25">
      <c r="A26" s="193"/>
      <c r="B26" s="199"/>
      <c r="C26" s="132"/>
      <c r="D26" s="131"/>
      <c r="E26" s="204"/>
    </row>
    <row r="27" spans="1:5" ht="14.25">
      <c r="A27" s="193" t="s">
        <v>133</v>
      </c>
      <c r="B27" s="203" t="s">
        <v>134</v>
      </c>
      <c r="C27" s="132">
        <v>0</v>
      </c>
      <c r="D27" s="131">
        <v>-25660</v>
      </c>
      <c r="E27" s="204">
        <f>SUM(C27:D27)</f>
        <v>-25660</v>
      </c>
    </row>
    <row r="28" spans="1:5" ht="13.5" thickBot="1">
      <c r="A28" s="205"/>
      <c r="B28" s="206"/>
      <c r="C28" s="139"/>
      <c r="D28" s="140"/>
      <c r="E28" s="207"/>
    </row>
    <row r="29" spans="1:5" ht="15.75" thickBot="1">
      <c r="A29" s="208">
        <v>3502</v>
      </c>
      <c r="B29" s="209" t="s">
        <v>135</v>
      </c>
      <c r="C29" s="210">
        <v>2716370</v>
      </c>
      <c r="D29" s="211">
        <f>SUM(D30:D33)</f>
        <v>0</v>
      </c>
      <c r="E29" s="212">
        <f>SUM(C29:D29)</f>
        <v>2716370</v>
      </c>
    </row>
    <row r="30" spans="1:5" ht="15" thickBot="1">
      <c r="A30" s="213"/>
      <c r="B30" s="214"/>
      <c r="C30" s="215"/>
      <c r="D30" s="216"/>
      <c r="E30" s="217"/>
    </row>
    <row r="31" spans="1:5" ht="15.75" thickBot="1">
      <c r="A31" s="218">
        <v>4502</v>
      </c>
      <c r="B31" s="219" t="s">
        <v>37</v>
      </c>
      <c r="C31" s="220">
        <v>-1200162</v>
      </c>
      <c r="D31" s="221">
        <v>0</v>
      </c>
      <c r="E31" s="222">
        <f>SUM(C31:D31)</f>
        <v>-1200162</v>
      </c>
    </row>
    <row r="32" spans="1:5" ht="14.25">
      <c r="A32" s="223"/>
      <c r="B32" s="224"/>
      <c r="C32" s="225"/>
      <c r="D32" s="51"/>
      <c r="E32" s="226"/>
    </row>
    <row r="33" spans="1:5" ht="15">
      <c r="A33" s="227">
        <v>382</v>
      </c>
      <c r="B33" s="228" t="s">
        <v>38</v>
      </c>
      <c r="C33" s="229">
        <v>10000</v>
      </c>
      <c r="D33" s="230">
        <v>0</v>
      </c>
      <c r="E33" s="231">
        <v>10000</v>
      </c>
    </row>
    <row r="34" spans="1:5" ht="15">
      <c r="A34" s="227">
        <v>65</v>
      </c>
      <c r="B34" s="228" t="s">
        <v>39</v>
      </c>
      <c r="C34" s="229">
        <v>-80067</v>
      </c>
      <c r="D34" s="230">
        <v>20000</v>
      </c>
      <c r="E34" s="231">
        <f>SUM(C34:D34)</f>
        <v>-60067</v>
      </c>
    </row>
    <row r="35" spans="1:5" ht="15" thickBot="1">
      <c r="A35" s="232"/>
      <c r="B35" s="233"/>
      <c r="C35" s="234"/>
      <c r="D35" s="235"/>
      <c r="E35" s="236"/>
    </row>
    <row r="36" spans="1:5" ht="15.75" thickBot="1">
      <c r="A36" s="237"/>
      <c r="B36" s="238" t="s">
        <v>136</v>
      </c>
      <c r="C36" s="239">
        <f>C9+C11+C29+C31+C33+C34</f>
        <v>-3233125</v>
      </c>
      <c r="D36" s="76">
        <f>D9+D11+D29+D31+D33+D34</f>
        <v>3130</v>
      </c>
      <c r="E36" s="76">
        <f>E9+E11+E29+E31+E33+E34</f>
        <v>-3229995</v>
      </c>
    </row>
  </sheetData>
  <printOptions/>
  <pageMargins left="0.49" right="0.4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Sillamae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 tatjana</dc:creator>
  <cp:keywords/>
  <dc:description/>
  <cp:lastModifiedBy>Sirle Kupts</cp:lastModifiedBy>
  <cp:lastPrinted>2013-09-27T07:49:07Z</cp:lastPrinted>
  <dcterms:created xsi:type="dcterms:W3CDTF">2013-09-11T10:55:41Z</dcterms:created>
  <dcterms:modified xsi:type="dcterms:W3CDTF">2013-09-27T07:49:52Z</dcterms:modified>
  <cp:category/>
  <cp:version/>
  <cp:contentType/>
  <cp:contentStatus/>
</cp:coreProperties>
</file>