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4580" windowHeight="8475" activeTab="2"/>
  </bookViews>
  <sheets>
    <sheet name="Sillamäe  linna 2012.a eelarve" sheetId="1" r:id="rId1"/>
    <sheet name="Põhitegevuse tulud" sheetId="2" r:id="rId2"/>
    <sheet name="Põhitegevuse kulud" sheetId="3" r:id="rId3"/>
    <sheet name="Investeerimistegevus" sheetId="4" r:id="rId4"/>
  </sheets>
  <definedNames/>
  <calcPr fullCalcOnLoad="1"/>
</workbook>
</file>

<file path=xl/sharedStrings.xml><?xml version="1.0" encoding="utf-8"?>
<sst xmlns="http://schemas.openxmlformats.org/spreadsheetml/2006/main" count="291" uniqueCount="204">
  <si>
    <t>SILLAMÄE  LINNA  2012.AASTA  EELARVE</t>
  </si>
  <si>
    <t>Kood</t>
  </si>
  <si>
    <t>Kirje nimetus</t>
  </si>
  <si>
    <t>Eelarve (kassa -põhine)</t>
  </si>
  <si>
    <t>Muutmine</t>
  </si>
  <si>
    <t xml:space="preserve">Täpsust. eelarve </t>
  </si>
  <si>
    <t>PÕHITEGEVUSE TULUD KOKKU</t>
  </si>
  <si>
    <t>Maksutulud</t>
  </si>
  <si>
    <t>Füüsilise isiku tulumaks</t>
  </si>
  <si>
    <t>Maamaks</t>
  </si>
  <si>
    <t>Loomapidamismaks</t>
  </si>
  <si>
    <t>Reklaamimaks</t>
  </si>
  <si>
    <t>Teede ja tänavate sulgemise maks</t>
  </si>
  <si>
    <t>Parkimistasu</t>
  </si>
  <si>
    <t>Tulud kaupade ja teenuste müügist</t>
  </si>
  <si>
    <t>Saadavad toetused tegevuskuludeks</t>
  </si>
  <si>
    <t>Sh tasandusfond (lg 1)</t>
  </si>
  <si>
    <t>Sh toetusfond (lg 2)</t>
  </si>
  <si>
    <t>Sh muud saadud toetused tegevuskuludeks</t>
  </si>
  <si>
    <t xml:space="preserve">Muud tegevustulud </t>
  </si>
  <si>
    <t>Sh laekumine vee erikasutusest</t>
  </si>
  <si>
    <t>Sh saastetasud ja keskkonnale tekitatud kahju hüvitis</t>
  </si>
  <si>
    <t>Sh segalaadilised tulud</t>
  </si>
  <si>
    <t>PÕHITEGEVUSE KULUD KOKKU</t>
  </si>
  <si>
    <t>Antavad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</si>
  <si>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</si>
  <si>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</si>
  <si>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</si>
  <si>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</si>
  <si>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</si>
  <si>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</si>
  <si>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</si>
  <si>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 (reservfond)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</si>
  <si>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</si>
  <si>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</si>
  <si>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</si>
  <si>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</si>
  <si>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</si>
  <si>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</si>
  <si>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Osaluste müük (+)</t>
  </si>
  <si>
    <t>Osaluste soetus (-)</t>
  </si>
  <si>
    <t>Muude aktsiate ja osade müük (+)</t>
  </si>
  <si>
    <t>Muude aktsiate ja osade soetus (-)</t>
  </si>
  <si>
    <t>Tagasilaekuvad laenud (+)</t>
  </si>
  <si>
    <t>Antavad laenud (-)</t>
  </si>
  <si>
    <t>Finantstulud (+)</t>
  </si>
  <si>
    <t>Finantskulud (-)</t>
  </si>
  <si>
    <t>EELARVE TULEM (ÜLEJÄÄK (+) / PUUDUJÄÄK (-))</t>
  </si>
  <si>
    <t>FINANTSEERIMISTEGEVUS</t>
  </si>
  <si>
    <t>Kohustuste võtmine (+)</t>
  </si>
  <si>
    <t>Kohustuste tasumine (-)</t>
  </si>
  <si>
    <t>LIKVIIDSETE VARADE MUUTUS (+ suurenemine, - vähenemine)</t>
  </si>
  <si>
    <t>Lisa 1</t>
  </si>
  <si>
    <t>Sillamäe Linnavolikogu</t>
  </si>
  <si>
    <t>27.03.2012.a.</t>
  </si>
  <si>
    <t>PÕHITEGEVUSE TULUD</t>
  </si>
  <si>
    <t>Tulu nimetus</t>
  </si>
  <si>
    <t>320</t>
  </si>
  <si>
    <t>Riigilõiv - ehitusluba</t>
  </si>
  <si>
    <t>Riigilõiv - kasutusluba, registreering majandustegevuse registris</t>
  </si>
  <si>
    <t>3220</t>
  </si>
  <si>
    <t>Laekumised omavalitsusasutustelt</t>
  </si>
  <si>
    <t>Laekumised haridusasutuste majandustegevusest (l/a koha eest)</t>
  </si>
  <si>
    <t>Laekumised haridusasutuste majandustegevusest (inglise keele süvaõpe)</t>
  </si>
  <si>
    <t>Laekumised haridusasutuste majandustegevusest (l/a toitlustamine)</t>
  </si>
  <si>
    <t>Laekumised haridusasutuste majandustegevusest</t>
  </si>
  <si>
    <t>3221</t>
  </si>
  <si>
    <t xml:space="preserve">Laekumised muusikakooli majandustegevusest </t>
  </si>
  <si>
    <t>Laekumised kultuuri- ja kunstiasutuste majandustegevusest</t>
  </si>
  <si>
    <t>3222</t>
  </si>
  <si>
    <t>Laekumised spordi- ja huvialakoolide tegevusest (Ulei)</t>
  </si>
  <si>
    <t>Laekumised spordiasutuste majandustegevusest</t>
  </si>
  <si>
    <t>Laekumised spordi- ja puhkealasest tegevusest (laste laagrid)</t>
  </si>
  <si>
    <t>3224</t>
  </si>
  <si>
    <t xml:space="preserve">Laekumised sotsiaalabiasutuste majandustegevusest </t>
  </si>
  <si>
    <t>Lastekodu tulud</t>
  </si>
  <si>
    <t>3226</t>
  </si>
  <si>
    <t>Keskkonnakaitsealase tegevuse tulud (jäätmete käitlemine)</t>
  </si>
  <si>
    <t>3233</t>
  </si>
  <si>
    <t xml:space="preserve">Üüri- ja renditulud </t>
  </si>
  <si>
    <t>3238</t>
  </si>
  <si>
    <t>Muu kaupade ja teenuste müük</t>
  </si>
  <si>
    <t>352.00.17.1</t>
  </si>
  <si>
    <t>Tasandusfond (lg 1)</t>
  </si>
  <si>
    <t>352.00.17.2</t>
  </si>
  <si>
    <t>Toetusfond (lg 2) sh</t>
  </si>
  <si>
    <t>352.00</t>
  </si>
  <si>
    <t>Hariduskulude toetus</t>
  </si>
  <si>
    <t>Eraldised lasteaia õpetajate koolituskuludeks</t>
  </si>
  <si>
    <t>Koolide investeeringud</t>
  </si>
  <si>
    <t>Koolilõuna toetus</t>
  </si>
  <si>
    <t>Sotsiaaltoetuste ning teenuste osutamise toetus</t>
  </si>
  <si>
    <t>Toimetulekutoetus</t>
  </si>
  <si>
    <t>Sündide ja surmade registreerimise korraldamise toetus</t>
  </si>
  <si>
    <t>Muud saadud toetused tegevuskuludeks</t>
  </si>
  <si>
    <t>3500</t>
  </si>
  <si>
    <t>Sihtotstarbelised toetused Kultuuriministeeriumist</t>
  </si>
  <si>
    <t>Sihtotstarbelised toetused Rahandusministeeriumist (õppelaen)</t>
  </si>
  <si>
    <t>Sihtotstarbelised toetused Põllumajandusministeeriumist</t>
  </si>
  <si>
    <t>Linna bussiliinide toetus</t>
  </si>
  <si>
    <t xml:space="preserve">Sihtotstarbelised toetused </t>
  </si>
  <si>
    <t>Laekumised vee erikasutusest</t>
  </si>
  <si>
    <t xml:space="preserve">Saastetasud </t>
  </si>
  <si>
    <t>Segalaadilised tulud</t>
  </si>
  <si>
    <t>PÕHITEGEVUSE  TULUD  KOKKU</t>
  </si>
  <si>
    <t>Lisa 2</t>
  </si>
  <si>
    <t>PÕHITEGEVUSE KULUD</t>
  </si>
  <si>
    <t>Kulu nimetus</t>
  </si>
  <si>
    <t>01112</t>
  </si>
  <si>
    <t>Linnavalitsus</t>
  </si>
  <si>
    <t>50</t>
  </si>
  <si>
    <t xml:space="preserve">Personalikulud - õppelaen                   </t>
  </si>
  <si>
    <t>04512</t>
  </si>
  <si>
    <t>Reisijate veo toetus</t>
  </si>
  <si>
    <t>40</t>
  </si>
  <si>
    <t>Eraldised</t>
  </si>
  <si>
    <t>06300</t>
  </si>
  <si>
    <t>Veevarustus</t>
  </si>
  <si>
    <t>55</t>
  </si>
  <si>
    <t>08102</t>
  </si>
  <si>
    <t>Spordikompleks Kalev</t>
  </si>
  <si>
    <t xml:space="preserve"> </t>
  </si>
  <si>
    <t>08203</t>
  </si>
  <si>
    <t>Linna Muuseum</t>
  </si>
  <si>
    <t>08300</t>
  </si>
  <si>
    <t>Toimetus Sillamäeski Vestnik</t>
  </si>
  <si>
    <t>09110</t>
  </si>
  <si>
    <t>Lasteaed Pääsupesa</t>
  </si>
  <si>
    <t>Lasteaed Rukkilill</t>
  </si>
  <si>
    <t>Lasteaed Päikseke</t>
  </si>
  <si>
    <t>Lasteaed Helepunased Purjed</t>
  </si>
  <si>
    <t>Lasteaed Jaaniussike</t>
  </si>
  <si>
    <t>09212</t>
  </si>
  <si>
    <t>Eesti Põhikool</t>
  </si>
  <si>
    <t xml:space="preserve">Personalikulud </t>
  </si>
  <si>
    <t xml:space="preserve">             riigieelarvest</t>
  </si>
  <si>
    <t>09220</t>
  </si>
  <si>
    <t>Muud hariduskorralduslikud kulud</t>
  </si>
  <si>
    <t>10200</t>
  </si>
  <si>
    <t>Hoolekandeasutus Sügis</t>
  </si>
  <si>
    <t>41</t>
  </si>
  <si>
    <t>10701</t>
  </si>
  <si>
    <t>Sotsiaalteenuste korraldamise toetus</t>
  </si>
  <si>
    <t>10402</t>
  </si>
  <si>
    <t>Muu perekondade ja laste sotsiaalne kaitse</t>
  </si>
  <si>
    <t>PÕHITEGEVUSE  KULUD  KOKKU</t>
  </si>
  <si>
    <t>Lisa 3</t>
  </si>
  <si>
    <t>INVESTEERIMISTEGEVUS</t>
  </si>
  <si>
    <t xml:space="preserve">  Finantseerimisallikad</t>
  </si>
  <si>
    <t>eurodes</t>
  </si>
  <si>
    <t>Linn</t>
  </si>
  <si>
    <t>Toetused</t>
  </si>
  <si>
    <t>Kokku</t>
  </si>
  <si>
    <t>Põhivara soetus (-) sh</t>
  </si>
  <si>
    <t>1.</t>
  </si>
  <si>
    <t>Sillamäe Prügila sulgemine</t>
  </si>
  <si>
    <t>2.</t>
  </si>
  <si>
    <t>Kultuurikeskuse siseruumide renoveerimine</t>
  </si>
  <si>
    <t>3.</t>
  </si>
  <si>
    <t>Kultuurikeskuse mööbli soetamine</t>
  </si>
  <si>
    <t>4.</t>
  </si>
  <si>
    <t>Lava soetamine kultuuriürituste korraldamiseks</t>
  </si>
  <si>
    <t>5.</t>
  </si>
  <si>
    <t>Teede remont</t>
  </si>
  <si>
    <t>6.</t>
  </si>
  <si>
    <t>Astangu Kooli hoone ümberehitamine</t>
  </si>
  <si>
    <t>7.</t>
  </si>
  <si>
    <t>Tškalovi tn 25 hoone energiasäästlikumaks muutmine</t>
  </si>
  <si>
    <t>8.</t>
  </si>
  <si>
    <t>Laste Hoolekande Asutuse Lootus energiasäästlikumaks muutmine</t>
  </si>
  <si>
    <t>9.</t>
  </si>
  <si>
    <t>Lasteaia Rukkilill energiasäästlikumaks muutmine</t>
  </si>
  <si>
    <t>10.</t>
  </si>
  <si>
    <t>Lasteaia Pääsupesa energiasäästlikumaks muutmine</t>
  </si>
  <si>
    <t>11.</t>
  </si>
  <si>
    <t>Lasteaia Helepunased purjed energiasäästlikumaks muutmine</t>
  </si>
  <si>
    <t>12.</t>
  </si>
  <si>
    <t>Välisuste paigaltamine lasteaias Helepunased Purjed</t>
  </si>
  <si>
    <t>13.</t>
  </si>
  <si>
    <t>Kannuka Kooli energiasäästlikumaks muutmine</t>
  </si>
  <si>
    <t>14.</t>
  </si>
  <si>
    <t>Sillamäe Vanalinnakooli aula renoveerimine (projekt)</t>
  </si>
  <si>
    <t>15.</t>
  </si>
  <si>
    <t>Sillamäe Avatud Noortekeskuse hoone katuse rekonstrueerimine
ja pööningu soojustamine</t>
  </si>
  <si>
    <t>16.</t>
  </si>
  <si>
    <t>Linnatrepi remont</t>
  </si>
  <si>
    <t>17.</t>
  </si>
  <si>
    <t>Pavlovi tänava treppi remont (projekt)</t>
  </si>
  <si>
    <t>18.</t>
  </si>
  <si>
    <t>Lepingutega ettenähtud garantiisummad</t>
  </si>
  <si>
    <t>19.</t>
  </si>
  <si>
    <t>Põhivara soetuseks saadav sihtfinantseerimine(+) sh</t>
  </si>
  <si>
    <t>SA Keskkonnainvesteeringute Keskus</t>
  </si>
  <si>
    <t>Ettevõtluse Arendamise Sihtasutus</t>
  </si>
  <si>
    <t>Toetus Majandus- ja Kommunikatsiooniministeeriumist</t>
  </si>
  <si>
    <t>Sillamäe linna veevarustus- ja kanalisatsioonisüsteemide rekonstrueerimine</t>
  </si>
  <si>
    <t>Sillamäe linna veevarustus- ja kanalisatsioonisüsteemide rekonstrueerimine (PIU)</t>
  </si>
  <si>
    <t>INVESTEERIMISTEGEVUS  KOKKU</t>
  </si>
  <si>
    <t>08208</t>
  </si>
  <si>
    <t>Linna kultuuriüritused</t>
  </si>
  <si>
    <t>Uue mänguväljaku ehitamine</t>
  </si>
  <si>
    <r>
      <t>Rahandusministeerium (CO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vahendid)</t>
    </r>
  </si>
  <si>
    <t>määrusele nr 72</t>
  </si>
  <si>
    <t>Linna juubel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</si>
</sst>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3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2"/>
      <name val="Arial Baltic"/>
      <family val="0"/>
    </font>
    <font>
      <b/>
      <sz val="11"/>
      <name val="Arial"/>
      <family val="2"/>
    </font>
    <font>
      <sz val="10"/>
      <name val="Arial Cyr"/>
      <family val="0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8">
    <xf numFmtId="0" fontId="0" fillId="0" borderId="0" xfId="0" applyAlignment="1">
      <alignment/>
    </xf>
    <xf numFmtId="0" fontId="1" fillId="0" borderId="0" xfId="24" applyFont="1" applyFill="1" applyBorder="1" applyProtection="1">
      <alignment/>
      <protection locked="0"/>
    </xf>
    <xf numFmtId="3" fontId="3" fillId="0" borderId="0" xfId="24" applyNumberFormat="1" applyFont="1" applyFill="1" applyBorder="1" applyAlignment="1" applyProtection="1">
      <alignment horizontal="left"/>
      <protection locked="0"/>
    </xf>
    <xf numFmtId="0" fontId="1" fillId="0" borderId="0" xfId="32" applyFont="1">
      <alignment/>
      <protection/>
    </xf>
    <xf numFmtId="0" fontId="0" fillId="0" borderId="0" xfId="32" applyFont="1">
      <alignment/>
      <protection/>
    </xf>
    <xf numFmtId="2" fontId="0" fillId="2" borderId="0" xfId="27" applyNumberFormat="1" applyFont="1" applyFill="1" applyBorder="1" applyAlignment="1">
      <alignment horizontal="left"/>
      <protection/>
    </xf>
    <xf numFmtId="3" fontId="0" fillId="0" borderId="0" xfId="32" applyNumberFormat="1" applyFont="1">
      <alignment/>
      <protection/>
    </xf>
    <xf numFmtId="3" fontId="0" fillId="2" borderId="0" xfId="27" applyNumberFormat="1" applyFont="1" applyFill="1" applyBorder="1">
      <alignment/>
      <protection/>
    </xf>
    <xf numFmtId="0" fontId="0" fillId="0" borderId="0" xfId="29" applyFont="1">
      <alignment/>
      <protection/>
    </xf>
    <xf numFmtId="3" fontId="0" fillId="0" borderId="0" xfId="29" applyNumberFormat="1" applyFont="1">
      <alignment/>
      <protection/>
    </xf>
    <xf numFmtId="0" fontId="1" fillId="2" borderId="0" xfId="33" applyFont="1" applyFill="1" applyAlignment="1">
      <alignment horizontal="left" vertical="center"/>
      <protection/>
    </xf>
    <xf numFmtId="0" fontId="1" fillId="2" borderId="0" xfId="33" applyFont="1" applyFill="1" applyAlignment="1">
      <alignment horizontal="center" vertical="center"/>
      <protection/>
    </xf>
    <xf numFmtId="0" fontId="9" fillId="0" borderId="0" xfId="29" applyFont="1">
      <alignment/>
      <protection/>
    </xf>
    <xf numFmtId="3" fontId="9" fillId="0" borderId="0" xfId="29" applyNumberFormat="1" applyFont="1">
      <alignment/>
      <protection/>
    </xf>
    <xf numFmtId="0" fontId="7" fillId="0" borderId="0" xfId="21" applyFont="1" applyFill="1" applyBorder="1" applyAlignment="1">
      <alignment horizontal="left"/>
      <protection/>
    </xf>
    <xf numFmtId="0" fontId="10" fillId="0" borderId="0" xfId="0" applyFont="1" applyAlignment="1">
      <alignment/>
    </xf>
    <xf numFmtId="0" fontId="7" fillId="0" borderId="1" xfId="21" applyFont="1" applyFill="1" applyBorder="1" applyAlignment="1">
      <alignment horizontal="left"/>
      <protection/>
    </xf>
    <xf numFmtId="0" fontId="10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7" fillId="0" borderId="5" xfId="0" applyNumberFormat="1" applyFont="1" applyBorder="1" applyAlignment="1">
      <alignment horizontal="center"/>
    </xf>
    <xf numFmtId="0" fontId="7" fillId="0" borderId="6" xfId="32" applyFont="1" applyBorder="1" applyAlignment="1">
      <alignment horizontal="center" vertical="center"/>
      <protection/>
    </xf>
    <xf numFmtId="3" fontId="4" fillId="0" borderId="7" xfId="24" applyNumberFormat="1" applyFont="1" applyFill="1" applyBorder="1" applyAlignment="1" applyProtection="1">
      <alignment horizontal="center" vertical="center" wrapText="1"/>
      <protection locked="0"/>
    </xf>
    <xf numFmtId="3" fontId="4" fillId="0" borderId="6" xfId="0" applyNumberFormat="1" applyFont="1" applyBorder="1" applyAlignment="1">
      <alignment horizontal="center" vertical="center" wrapText="1"/>
    </xf>
    <xf numFmtId="0" fontId="5" fillId="2" borderId="0" xfId="33" applyFont="1" applyFill="1" applyAlignment="1">
      <alignment horizontal="left" vertical="center"/>
      <protection/>
    </xf>
    <xf numFmtId="0" fontId="5" fillId="2" borderId="0" xfId="33" applyFont="1" applyFill="1" applyAlignment="1">
      <alignment horizontal="center" vertical="center"/>
      <protection/>
    </xf>
    <xf numFmtId="3" fontId="0" fillId="0" borderId="0" xfId="32" applyNumberFormat="1" applyFont="1">
      <alignment/>
      <protection/>
    </xf>
    <xf numFmtId="0" fontId="13" fillId="3" borderId="6" xfId="24" applyFont="1" applyFill="1" applyBorder="1">
      <alignment/>
      <protection/>
    </xf>
    <xf numFmtId="3" fontId="13" fillId="3" borderId="6" xfId="24" applyNumberFormat="1" applyFont="1" applyFill="1" applyBorder="1" applyAlignment="1" applyProtection="1">
      <alignment/>
      <protection/>
    </xf>
    <xf numFmtId="0" fontId="14" fillId="0" borderId="6" xfId="32" applyFont="1" applyBorder="1">
      <alignment/>
      <protection/>
    </xf>
    <xf numFmtId="0" fontId="14" fillId="0" borderId="6" xfId="21" applyFont="1" applyFill="1" applyBorder="1">
      <alignment/>
      <protection/>
    </xf>
    <xf numFmtId="0" fontId="14" fillId="0" borderId="6" xfId="24" applyFont="1" applyFill="1" applyBorder="1">
      <alignment/>
      <protection/>
    </xf>
    <xf numFmtId="3" fontId="13" fillId="0" borderId="6" xfId="24" applyNumberFormat="1" applyFont="1" applyFill="1" applyBorder="1" applyAlignment="1" applyProtection="1">
      <alignment/>
      <protection/>
    </xf>
    <xf numFmtId="0" fontId="0" fillId="0" borderId="6" xfId="32" applyFont="1" applyBorder="1">
      <alignment/>
      <protection/>
    </xf>
    <xf numFmtId="0" fontId="0" fillId="0" borderId="6" xfId="24" applyFont="1" applyFill="1" applyBorder="1">
      <alignment/>
      <protection/>
    </xf>
    <xf numFmtId="3" fontId="15" fillId="0" borderId="6" xfId="24" applyNumberFormat="1" applyFont="1" applyFill="1" applyBorder="1" applyAlignment="1" applyProtection="1">
      <alignment/>
      <protection locked="0"/>
    </xf>
    <xf numFmtId="3" fontId="0" fillId="0" borderId="6" xfId="32" applyNumberFormat="1" applyFont="1" applyBorder="1">
      <alignment/>
      <protection/>
    </xf>
    <xf numFmtId="0" fontId="0" fillId="0" borderId="6" xfId="21" applyFont="1" applyFill="1" applyBorder="1">
      <alignment/>
      <protection/>
    </xf>
    <xf numFmtId="0" fontId="0" fillId="0" borderId="6" xfId="21" applyFont="1" applyBorder="1">
      <alignment/>
      <protection/>
    </xf>
    <xf numFmtId="3" fontId="16" fillId="0" borderId="6" xfId="32" applyNumberFormat="1" applyFont="1" applyBorder="1">
      <alignment/>
      <protection/>
    </xf>
    <xf numFmtId="3" fontId="5" fillId="0" borderId="6" xfId="32" applyNumberFormat="1" applyFont="1" applyBorder="1">
      <alignment/>
      <protection/>
    </xf>
    <xf numFmtId="0" fontId="17" fillId="0" borderId="6" xfId="32" applyFont="1" applyBorder="1">
      <alignment/>
      <protection/>
    </xf>
    <xf numFmtId="0" fontId="18" fillId="0" borderId="6" xfId="24" applyFont="1" applyFill="1" applyBorder="1">
      <alignment/>
      <protection/>
    </xf>
    <xf numFmtId="3" fontId="16" fillId="0" borderId="6" xfId="24" applyNumberFormat="1" applyFont="1" applyFill="1" applyBorder="1" applyAlignment="1" applyProtection="1">
      <alignment/>
      <protection/>
    </xf>
    <xf numFmtId="3" fontId="19" fillId="0" borderId="6" xfId="32" applyNumberFormat="1" applyFont="1" applyBorder="1">
      <alignment/>
      <protection/>
    </xf>
    <xf numFmtId="0" fontId="19" fillId="0" borderId="6" xfId="32" applyFont="1" applyBorder="1">
      <alignment/>
      <protection/>
    </xf>
    <xf numFmtId="3" fontId="15" fillId="0" borderId="6" xfId="24" applyNumberFormat="1" applyFont="1" applyFill="1" applyBorder="1" applyAlignment="1" applyProtection="1">
      <alignment/>
      <protection/>
    </xf>
    <xf numFmtId="3" fontId="15" fillId="0" borderId="6" xfId="24" applyNumberFormat="1" applyFont="1" applyFill="1" applyBorder="1" applyProtection="1">
      <alignment/>
      <protection locked="0"/>
    </xf>
    <xf numFmtId="0" fontId="5" fillId="0" borderId="6" xfId="24" applyFont="1" applyFill="1" applyBorder="1">
      <alignment/>
      <protection/>
    </xf>
    <xf numFmtId="0" fontId="15" fillId="0" borderId="6" xfId="24" applyFont="1" applyFill="1" applyBorder="1">
      <alignment/>
      <protection/>
    </xf>
    <xf numFmtId="0" fontId="0" fillId="0" borderId="6" xfId="24" applyFont="1" applyFill="1" applyBorder="1" applyAlignment="1">
      <alignment/>
      <protection/>
    </xf>
    <xf numFmtId="0" fontId="13" fillId="3" borderId="6" xfId="21" applyFont="1" applyFill="1" applyBorder="1" applyAlignment="1">
      <alignment horizontal="left"/>
      <protection/>
    </xf>
    <xf numFmtId="0" fontId="13" fillId="3" borderId="6" xfId="21" applyFont="1" applyFill="1" applyBorder="1">
      <alignment/>
      <protection/>
    </xf>
    <xf numFmtId="3" fontId="13" fillId="3" borderId="6" xfId="21" applyNumberFormat="1" applyFont="1" applyFill="1" applyBorder="1">
      <alignment/>
      <protection/>
    </xf>
    <xf numFmtId="0" fontId="13" fillId="2" borderId="6" xfId="21" applyFont="1" applyFill="1" applyBorder="1" applyAlignment="1">
      <alignment horizontal="left"/>
      <protection/>
    </xf>
    <xf numFmtId="0" fontId="13" fillId="2" borderId="6" xfId="21" applyFont="1" applyFill="1" applyBorder="1">
      <alignment/>
      <protection/>
    </xf>
    <xf numFmtId="3" fontId="13" fillId="2" borderId="6" xfId="21" applyNumberFormat="1" applyFont="1" applyFill="1" applyBorder="1">
      <alignment/>
      <protection/>
    </xf>
    <xf numFmtId="3" fontId="5" fillId="2" borderId="6" xfId="32" applyNumberFormat="1" applyFont="1" applyFill="1" applyBorder="1">
      <alignment/>
      <protection/>
    </xf>
    <xf numFmtId="0" fontId="5" fillId="2" borderId="6" xfId="32" applyFont="1" applyFill="1" applyBorder="1">
      <alignment/>
      <protection/>
    </xf>
    <xf numFmtId="0" fontId="0" fillId="0" borderId="6" xfId="21" applyFont="1" applyFill="1" applyBorder="1" applyAlignment="1">
      <alignment horizontal="left"/>
      <protection/>
    </xf>
    <xf numFmtId="3" fontId="0" fillId="0" borderId="6" xfId="21" applyNumberFormat="1" applyFont="1" applyBorder="1">
      <alignment/>
      <protection/>
    </xf>
    <xf numFmtId="0" fontId="13" fillId="2" borderId="6" xfId="24" applyFont="1" applyFill="1" applyBorder="1">
      <alignment/>
      <protection/>
    </xf>
    <xf numFmtId="0" fontId="0" fillId="2" borderId="6" xfId="32" applyFont="1" applyFill="1" applyBorder="1">
      <alignment/>
      <protection/>
    </xf>
    <xf numFmtId="0" fontId="20" fillId="3" borderId="6" xfId="21" applyFont="1" applyFill="1" applyBorder="1">
      <alignment/>
      <protection/>
    </xf>
    <xf numFmtId="3" fontId="5" fillId="3" borderId="6" xfId="21" applyNumberFormat="1" applyFont="1" applyFill="1" applyBorder="1">
      <alignment/>
      <protection/>
    </xf>
    <xf numFmtId="0" fontId="5" fillId="3" borderId="6" xfId="24" applyFont="1" applyFill="1" applyBorder="1">
      <alignment/>
      <protection/>
    </xf>
    <xf numFmtId="3" fontId="5" fillId="3" borderId="6" xfId="32" applyNumberFormat="1" applyFont="1" applyFill="1" applyBorder="1">
      <alignment/>
      <protection/>
    </xf>
    <xf numFmtId="49" fontId="5" fillId="2" borderId="7" xfId="27" applyNumberFormat="1" applyFont="1" applyFill="1" applyBorder="1" applyAlignment="1">
      <alignment horizontal="center" vertical="center"/>
      <protection/>
    </xf>
    <xf numFmtId="0" fontId="5" fillId="2" borderId="7" xfId="27" applyFont="1" applyFill="1" applyBorder="1" applyAlignment="1">
      <alignment horizontal="center" vertical="center"/>
      <protection/>
    </xf>
    <xf numFmtId="3" fontId="13" fillId="0" borderId="7" xfId="24" applyNumberFormat="1" applyFont="1" applyFill="1" applyBorder="1" applyAlignment="1" applyProtection="1">
      <alignment horizontal="center" vertical="center" wrapText="1"/>
      <protection locked="0"/>
    </xf>
    <xf numFmtId="3" fontId="13" fillId="0" borderId="6" xfId="0" applyNumberFormat="1" applyFont="1" applyBorder="1" applyAlignment="1">
      <alignment horizontal="center" vertical="center" wrapText="1"/>
    </xf>
    <xf numFmtId="0" fontId="13" fillId="3" borderId="8" xfId="21" applyFont="1" applyFill="1" applyBorder="1" applyAlignment="1">
      <alignment horizontal="left"/>
      <protection/>
    </xf>
    <xf numFmtId="0" fontId="13" fillId="3" borderId="9" xfId="21" applyFont="1" applyFill="1" applyBorder="1" applyAlignment="1">
      <alignment horizontal="left"/>
      <protection/>
    </xf>
    <xf numFmtId="3" fontId="13" fillId="3" borderId="10" xfId="24" applyNumberFormat="1" applyFont="1" applyFill="1" applyBorder="1">
      <alignment/>
      <protection/>
    </xf>
    <xf numFmtId="0" fontId="0" fillId="0" borderId="11" xfId="24" applyFont="1" applyFill="1" applyBorder="1" applyAlignment="1">
      <alignment horizontal="right"/>
      <protection/>
    </xf>
    <xf numFmtId="0" fontId="0" fillId="0" borderId="12" xfId="24" applyFont="1" applyFill="1" applyBorder="1">
      <alignment/>
      <protection/>
    </xf>
    <xf numFmtId="3" fontId="0" fillId="0" borderId="13" xfId="32" applyNumberFormat="1" applyFont="1" applyBorder="1">
      <alignment/>
      <protection/>
    </xf>
    <xf numFmtId="0" fontId="0" fillId="0" borderId="14" xfId="24" applyFont="1" applyFill="1" applyBorder="1" applyAlignment="1">
      <alignment horizontal="right"/>
      <protection/>
    </xf>
    <xf numFmtId="0" fontId="0" fillId="0" borderId="15" xfId="24" applyFont="1" applyFill="1" applyBorder="1">
      <alignment/>
      <protection/>
    </xf>
    <xf numFmtId="0" fontId="0" fillId="0" borderId="16" xfId="24" applyFont="1" applyFill="1" applyBorder="1" applyAlignment="1">
      <alignment horizontal="right"/>
      <protection/>
    </xf>
    <xf numFmtId="0" fontId="0" fillId="0" borderId="17" xfId="24" applyFont="1" applyFill="1" applyBorder="1">
      <alignment/>
      <protection/>
    </xf>
    <xf numFmtId="3" fontId="0" fillId="0" borderId="7" xfId="32" applyNumberFormat="1" applyFont="1" applyBorder="1">
      <alignment/>
      <protection/>
    </xf>
    <xf numFmtId="0" fontId="13" fillId="3" borderId="9" xfId="24" applyFont="1" applyFill="1" applyBorder="1" applyAlignment="1">
      <alignment horizontal="left"/>
      <protection/>
    </xf>
    <xf numFmtId="49" fontId="0" fillId="2" borderId="11" xfId="27" applyNumberFormat="1" applyFont="1" applyFill="1" applyBorder="1" applyAlignment="1">
      <alignment horizontal="right"/>
      <protection/>
    </xf>
    <xf numFmtId="0" fontId="0" fillId="2" borderId="12" xfId="27" applyFont="1" applyFill="1" applyBorder="1">
      <alignment/>
      <protection/>
    </xf>
    <xf numFmtId="49" fontId="0" fillId="2" borderId="14" xfId="27" applyNumberFormat="1" applyFont="1" applyFill="1" applyBorder="1" applyAlignment="1">
      <alignment horizontal="right"/>
      <protection/>
    </xf>
    <xf numFmtId="0" fontId="0" fillId="2" borderId="15" xfId="27" applyFont="1" applyFill="1" applyBorder="1">
      <alignment/>
      <protection/>
    </xf>
    <xf numFmtId="3" fontId="0" fillId="2" borderId="6" xfId="32" applyNumberFormat="1" applyFont="1" applyFill="1" applyBorder="1">
      <alignment/>
      <protection/>
    </xf>
    <xf numFmtId="49" fontId="0" fillId="2" borderId="6" xfId="27" applyNumberFormat="1" applyFont="1" applyFill="1" applyBorder="1" applyAlignment="1">
      <alignment horizontal="right"/>
      <protection/>
    </xf>
    <xf numFmtId="0" fontId="0" fillId="2" borderId="6" xfId="27" applyFont="1" applyFill="1" applyBorder="1">
      <alignment/>
      <protection/>
    </xf>
    <xf numFmtId="49" fontId="15" fillId="0" borderId="18" xfId="27" applyNumberFormat="1" applyFont="1" applyBorder="1" applyAlignment="1">
      <alignment horizontal="right"/>
      <protection/>
    </xf>
    <xf numFmtId="0" fontId="15" fillId="0" borderId="18" xfId="27" applyFont="1" applyBorder="1">
      <alignment/>
      <protection/>
    </xf>
    <xf numFmtId="3" fontId="0" fillId="0" borderId="18" xfId="32" applyNumberFormat="1" applyFont="1" applyBorder="1">
      <alignment/>
      <protection/>
    </xf>
    <xf numFmtId="3" fontId="0" fillId="0" borderId="19" xfId="32" applyNumberFormat="1" applyFont="1" applyBorder="1">
      <alignment/>
      <protection/>
    </xf>
    <xf numFmtId="0" fontId="13" fillId="3" borderId="3" xfId="21" applyFont="1" applyFill="1" applyBorder="1" applyAlignment="1">
      <alignment horizontal="left"/>
      <protection/>
    </xf>
    <xf numFmtId="0" fontId="13" fillId="3" borderId="20" xfId="24" applyFont="1" applyFill="1" applyBorder="1" applyAlignment="1">
      <alignment horizontal="left"/>
      <protection/>
    </xf>
    <xf numFmtId="3" fontId="13" fillId="3" borderId="4" xfId="24" applyNumberFormat="1" applyFont="1" applyFill="1" applyBorder="1">
      <alignment/>
      <protection/>
    </xf>
    <xf numFmtId="3" fontId="13" fillId="3" borderId="5" xfId="24" applyNumberFormat="1" applyFont="1" applyFill="1" applyBorder="1">
      <alignment/>
      <protection/>
    </xf>
    <xf numFmtId="0" fontId="0" fillId="0" borderId="3" xfId="24" applyFont="1" applyFill="1" applyBorder="1" applyAlignment="1">
      <alignment horizontal="left"/>
      <protection/>
    </xf>
    <xf numFmtId="0" fontId="0" fillId="0" borderId="20" xfId="24" applyFont="1" applyFill="1" applyBorder="1">
      <alignment/>
      <protection/>
    </xf>
    <xf numFmtId="3" fontId="0" fillId="0" borderId="4" xfId="32" applyNumberFormat="1" applyFont="1" applyBorder="1">
      <alignment/>
      <protection/>
    </xf>
    <xf numFmtId="3" fontId="0" fillId="0" borderId="5" xfId="32" applyNumberFormat="1" applyFont="1" applyBorder="1">
      <alignment/>
      <protection/>
    </xf>
    <xf numFmtId="0" fontId="5" fillId="0" borderId="8" xfId="24" applyFont="1" applyFill="1" applyBorder="1" applyAlignment="1">
      <alignment horizontal="left"/>
      <protection/>
    </xf>
    <xf numFmtId="0" fontId="5" fillId="0" borderId="9" xfId="21" applyFont="1" applyFill="1" applyBorder="1">
      <alignment/>
      <protection/>
    </xf>
    <xf numFmtId="3" fontId="5" fillId="0" borderId="10" xfId="32" applyNumberFormat="1" applyFont="1" applyBorder="1">
      <alignment/>
      <protection/>
    </xf>
    <xf numFmtId="49" fontId="0" fillId="2" borderId="21" xfId="27" applyNumberFormat="1" applyFont="1" applyFill="1" applyBorder="1" applyAlignment="1">
      <alignment horizontal="right"/>
      <protection/>
    </xf>
    <xf numFmtId="0" fontId="0" fillId="2" borderId="22" xfId="27" applyFont="1" applyFill="1" applyBorder="1">
      <alignment/>
      <protection/>
    </xf>
    <xf numFmtId="0" fontId="5" fillId="0" borderId="3" xfId="24" applyFont="1" applyFill="1" applyBorder="1" applyAlignment="1">
      <alignment horizontal="left"/>
      <protection/>
    </xf>
    <xf numFmtId="0" fontId="5" fillId="0" borderId="20" xfId="21" applyFont="1" applyFill="1" applyBorder="1">
      <alignment/>
      <protection/>
    </xf>
    <xf numFmtId="3" fontId="5" fillId="0" borderId="4" xfId="32" applyNumberFormat="1" applyFont="1" applyBorder="1">
      <alignment/>
      <protection/>
    </xf>
    <xf numFmtId="3" fontId="5" fillId="0" borderId="5" xfId="32" applyNumberFormat="1" applyFont="1" applyBorder="1">
      <alignment/>
      <protection/>
    </xf>
    <xf numFmtId="0" fontId="0" fillId="2" borderId="12" xfId="26" applyFont="1" applyFill="1" applyBorder="1">
      <alignment/>
      <protection/>
    </xf>
    <xf numFmtId="49" fontId="0" fillId="2" borderId="18" xfId="27" applyNumberFormat="1" applyFont="1" applyFill="1" applyBorder="1" applyAlignment="1">
      <alignment horizontal="right"/>
      <protection/>
    </xf>
    <xf numFmtId="0" fontId="0" fillId="2" borderId="18" xfId="27" applyFont="1" applyFill="1" applyBorder="1">
      <alignment/>
      <protection/>
    </xf>
    <xf numFmtId="0" fontId="0" fillId="0" borderId="21" xfId="24" applyFont="1" applyFill="1" applyBorder="1" applyAlignment="1">
      <alignment horizontal="right"/>
      <protection/>
    </xf>
    <xf numFmtId="0" fontId="5" fillId="3" borderId="3" xfId="33" applyFont="1" applyFill="1" applyBorder="1" applyAlignment="1">
      <alignment horizontal="left" vertical="center"/>
      <protection/>
    </xf>
    <xf numFmtId="0" fontId="5" fillId="3" borderId="20" xfId="32" applyFont="1" applyFill="1" applyBorder="1">
      <alignment/>
      <protection/>
    </xf>
    <xf numFmtId="3" fontId="5" fillId="3" borderId="4" xfId="32" applyNumberFormat="1" applyFont="1" applyFill="1" applyBorder="1">
      <alignment/>
      <protection/>
    </xf>
    <xf numFmtId="3" fontId="5" fillId="3" borderId="5" xfId="32" applyNumberFormat="1" applyFont="1" applyFill="1" applyBorder="1">
      <alignment/>
      <protection/>
    </xf>
    <xf numFmtId="49" fontId="7" fillId="3" borderId="1" xfId="27" applyNumberFormat="1" applyFont="1" applyFill="1" applyBorder="1" applyAlignment="1">
      <alignment horizontal="center" vertical="center"/>
      <protection/>
    </xf>
    <xf numFmtId="0" fontId="7" fillId="3" borderId="23" xfId="27" applyFont="1" applyFill="1" applyBorder="1" applyAlignment="1">
      <alignment horizontal="center" vertical="center"/>
      <protection/>
    </xf>
    <xf numFmtId="3" fontId="4" fillId="3" borderId="2" xfId="24" applyNumberFormat="1" applyFont="1" applyFill="1" applyBorder="1" applyAlignment="1" applyProtection="1">
      <alignment horizontal="center" vertical="center" wrapText="1"/>
      <protection locked="0"/>
    </xf>
    <xf numFmtId="3" fontId="4" fillId="3" borderId="23" xfId="24" applyNumberFormat="1" applyFont="1" applyFill="1" applyBorder="1" applyAlignment="1" applyProtection="1">
      <alignment horizontal="center" vertical="center" wrapText="1"/>
      <protection locked="0"/>
    </xf>
    <xf numFmtId="3" fontId="4" fillId="3" borderId="23" xfId="0" applyNumberFormat="1" applyFont="1" applyFill="1" applyBorder="1" applyAlignment="1">
      <alignment horizontal="center" vertical="center" wrapText="1"/>
    </xf>
    <xf numFmtId="49" fontId="7" fillId="0" borderId="12" xfId="27" applyNumberFormat="1" applyFont="1" applyFill="1" applyBorder="1" applyAlignment="1">
      <alignment horizontal="center" vertical="center"/>
      <protection/>
    </xf>
    <xf numFmtId="0" fontId="7" fillId="0" borderId="24" xfId="27" applyFont="1" applyFill="1" applyBorder="1" applyAlignment="1">
      <alignment horizontal="center" vertical="center"/>
      <protection/>
    </xf>
    <xf numFmtId="3" fontId="4" fillId="0" borderId="25" xfId="24" applyNumberFormat="1" applyFont="1" applyFill="1" applyBorder="1" applyAlignment="1" applyProtection="1">
      <alignment horizontal="center" vertical="center" wrapText="1"/>
      <protection locked="0"/>
    </xf>
    <xf numFmtId="3" fontId="4" fillId="0" borderId="26" xfId="24" applyNumberFormat="1" applyFont="1" applyFill="1" applyBorder="1" applyAlignment="1" applyProtection="1">
      <alignment horizontal="center" vertical="center" wrapText="1"/>
      <protection locked="0"/>
    </xf>
    <xf numFmtId="3" fontId="4" fillId="0" borderId="25" xfId="0" applyNumberFormat="1" applyFont="1" applyFill="1" applyBorder="1" applyAlignment="1">
      <alignment horizontal="center" vertical="center" wrapText="1"/>
    </xf>
    <xf numFmtId="49" fontId="7" fillId="2" borderId="24" xfId="27" applyNumberFormat="1" applyFont="1" applyFill="1" applyBorder="1" applyAlignment="1">
      <alignment horizontal="right"/>
      <protection/>
    </xf>
    <xf numFmtId="0" fontId="7" fillId="2" borderId="24" xfId="27" applyFont="1" applyFill="1" applyBorder="1">
      <alignment/>
      <protection/>
    </xf>
    <xf numFmtId="49" fontId="10" fillId="2" borderId="27" xfId="27" applyNumberFormat="1" applyFont="1" applyFill="1" applyBorder="1" applyAlignment="1">
      <alignment horizontal="right"/>
      <protection/>
    </xf>
    <xf numFmtId="0" fontId="10" fillId="2" borderId="27" xfId="27" applyFont="1" applyFill="1" applyBorder="1">
      <alignment/>
      <protection/>
    </xf>
    <xf numFmtId="49" fontId="7" fillId="2" borderId="27" xfId="27" applyNumberFormat="1" applyFont="1" applyFill="1" applyBorder="1" applyAlignment="1">
      <alignment horizontal="right"/>
      <protection/>
    </xf>
    <xf numFmtId="0" fontId="7" fillId="2" borderId="27" xfId="27" applyFont="1" applyFill="1" applyBorder="1">
      <alignment/>
      <protection/>
    </xf>
    <xf numFmtId="49" fontId="10" fillId="2" borderId="24" xfId="27" applyNumberFormat="1" applyFont="1" applyFill="1" applyBorder="1" applyAlignment="1">
      <alignment horizontal="right"/>
      <protection/>
    </xf>
    <xf numFmtId="0" fontId="10" fillId="2" borderId="24" xfId="27" applyFont="1" applyFill="1" applyBorder="1">
      <alignment/>
      <protection/>
    </xf>
    <xf numFmtId="49" fontId="7" fillId="2" borderId="6" xfId="27" applyNumberFormat="1" applyFont="1" applyFill="1" applyBorder="1" applyAlignment="1">
      <alignment horizontal="right"/>
      <protection/>
    </xf>
    <xf numFmtId="0" fontId="7" fillId="2" borderId="15" xfId="27" applyFont="1" applyFill="1" applyBorder="1">
      <alignment/>
      <protection/>
    </xf>
    <xf numFmtId="49" fontId="10" fillId="2" borderId="6" xfId="27" applyNumberFormat="1" applyFont="1" applyFill="1" applyBorder="1" applyAlignment="1">
      <alignment horizontal="right"/>
      <protection/>
    </xf>
    <xf numFmtId="0" fontId="10" fillId="2" borderId="15" xfId="27" applyFont="1" applyFill="1" applyBorder="1">
      <alignment/>
      <protection/>
    </xf>
    <xf numFmtId="49" fontId="7" fillId="2" borderId="27" xfId="28" applyNumberFormat="1" applyFont="1" applyFill="1" applyBorder="1" applyAlignment="1">
      <alignment horizontal="right"/>
      <protection/>
    </xf>
    <xf numFmtId="0" fontId="7" fillId="2" borderId="27" xfId="28" applyFont="1" applyFill="1" applyBorder="1">
      <alignment/>
      <protection/>
    </xf>
    <xf numFmtId="0" fontId="7" fillId="2" borderId="28" xfId="27" applyFont="1" applyFill="1" applyBorder="1">
      <alignment/>
      <protection/>
    </xf>
    <xf numFmtId="0" fontId="7" fillId="3" borderId="1" xfId="33" applyFont="1" applyFill="1" applyBorder="1" applyAlignment="1">
      <alignment horizontal="left" vertical="center"/>
      <protection/>
    </xf>
    <xf numFmtId="0" fontId="21" fillId="3" borderId="1" xfId="33" applyFont="1" applyFill="1" applyBorder="1" applyAlignment="1">
      <alignment horizontal="left"/>
      <protection/>
    </xf>
    <xf numFmtId="3" fontId="7" fillId="3" borderId="23" xfId="27" applyNumberFormat="1" applyFont="1" applyFill="1" applyBorder="1" applyAlignment="1">
      <alignment horizontal="center"/>
      <protection/>
    </xf>
    <xf numFmtId="3" fontId="7" fillId="2" borderId="26" xfId="27" applyNumberFormat="1" applyFont="1" applyFill="1" applyBorder="1" applyAlignment="1">
      <alignment horizontal="center"/>
      <protection/>
    </xf>
    <xf numFmtId="3" fontId="10" fillId="2" borderId="29" xfId="29" applyNumberFormat="1" applyFont="1" applyFill="1" applyBorder="1" applyAlignment="1">
      <alignment horizontal="center"/>
      <protection/>
    </xf>
    <xf numFmtId="3" fontId="10" fillId="2" borderId="26" xfId="29" applyNumberFormat="1" applyFont="1" applyFill="1" applyBorder="1" applyAlignment="1">
      <alignment horizontal="center"/>
      <protection/>
    </xf>
    <xf numFmtId="3" fontId="7" fillId="2" borderId="29" xfId="29" applyNumberFormat="1" applyFont="1" applyFill="1" applyBorder="1" applyAlignment="1">
      <alignment horizontal="center"/>
      <protection/>
    </xf>
    <xf numFmtId="3" fontId="7" fillId="2" borderId="29" xfId="27" applyNumberFormat="1" applyFont="1" applyFill="1" applyBorder="1" applyAlignment="1">
      <alignment horizontal="center"/>
      <protection/>
    </xf>
    <xf numFmtId="3" fontId="10" fillId="2" borderId="30" xfId="29" applyNumberFormat="1" applyFont="1" applyFill="1" applyBorder="1" applyAlignment="1">
      <alignment horizontal="center"/>
      <protection/>
    </xf>
    <xf numFmtId="3" fontId="7" fillId="2" borderId="30" xfId="29" applyNumberFormat="1" applyFont="1" applyFill="1" applyBorder="1" applyAlignment="1">
      <alignment horizontal="center"/>
      <protection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33" xfId="0" applyNumberFormat="1" applyFont="1" applyFill="1" applyBorder="1" applyAlignment="1">
      <alignment horizontal="center"/>
    </xf>
    <xf numFmtId="0" fontId="13" fillId="3" borderId="11" xfId="24" applyFont="1" applyFill="1" applyBorder="1" applyAlignment="1">
      <alignment horizontal="left"/>
      <protection/>
    </xf>
    <xf numFmtId="0" fontId="13" fillId="3" borderId="34" xfId="24" applyFont="1" applyFill="1" applyBorder="1">
      <alignment/>
      <protection/>
    </xf>
    <xf numFmtId="3" fontId="13" fillId="3" borderId="23" xfId="24" applyNumberFormat="1" applyFont="1" applyFill="1" applyBorder="1">
      <alignment/>
      <protection/>
    </xf>
    <xf numFmtId="0" fontId="0" fillId="0" borderId="14" xfId="0" applyFont="1" applyBorder="1" applyAlignment="1">
      <alignment horizontal="center"/>
    </xf>
    <xf numFmtId="0" fontId="0" fillId="2" borderId="35" xfId="22" applyFont="1" applyFill="1" applyBorder="1" applyAlignment="1">
      <alignment horizontal="left" wrapText="1"/>
      <protection/>
    </xf>
    <xf numFmtId="3" fontId="0" fillId="2" borderId="26" xfId="22" applyNumberFormat="1" applyFont="1" applyFill="1" applyBorder="1" applyAlignment="1">
      <alignment horizontal="right" wrapText="1"/>
      <protection/>
    </xf>
    <xf numFmtId="3" fontId="0" fillId="2" borderId="35" xfId="22" applyNumberFormat="1" applyFont="1" applyFill="1" applyBorder="1" applyAlignment="1">
      <alignment horizontal="right" wrapText="1"/>
      <protection/>
    </xf>
    <xf numFmtId="0" fontId="0" fillId="2" borderId="36" xfId="22" applyFont="1" applyFill="1" applyBorder="1" applyAlignment="1">
      <alignment/>
      <protection/>
    </xf>
    <xf numFmtId="3" fontId="0" fillId="2" borderId="29" xfId="22" applyNumberFormat="1" applyFont="1" applyFill="1" applyBorder="1" applyAlignment="1">
      <alignment/>
      <protection/>
    </xf>
    <xf numFmtId="3" fontId="0" fillId="2" borderId="36" xfId="22" applyNumberFormat="1" applyFont="1" applyFill="1" applyBorder="1" applyAlignment="1">
      <alignment/>
      <protection/>
    </xf>
    <xf numFmtId="0" fontId="0" fillId="2" borderId="36" xfId="22" applyFont="1" applyFill="1" applyBorder="1" applyAlignment="1">
      <alignment horizontal="justify"/>
      <protection/>
    </xf>
    <xf numFmtId="3" fontId="0" fillId="2" borderId="29" xfId="22" applyNumberFormat="1" applyFont="1" applyFill="1" applyBorder="1" applyAlignment="1">
      <alignment horizontal="right"/>
      <protection/>
    </xf>
    <xf numFmtId="3" fontId="0" fillId="2" borderId="36" xfId="22" applyNumberFormat="1" applyFont="1" applyFill="1" applyBorder="1" applyAlignment="1">
      <alignment horizontal="right"/>
      <protection/>
    </xf>
    <xf numFmtId="0" fontId="0" fillId="2" borderId="36" xfId="27" applyFont="1" applyFill="1" applyBorder="1" applyAlignment="1">
      <alignment/>
      <protection/>
    </xf>
    <xf numFmtId="3" fontId="0" fillId="2" borderId="29" xfId="27" applyNumberFormat="1" applyFont="1" applyFill="1" applyBorder="1" applyAlignment="1">
      <alignment/>
      <protection/>
    </xf>
    <xf numFmtId="3" fontId="0" fillId="2" borderId="36" xfId="27" applyNumberFormat="1" applyFont="1" applyFill="1" applyBorder="1" applyAlignment="1">
      <alignment/>
      <protection/>
    </xf>
    <xf numFmtId="0" fontId="0" fillId="0" borderId="36" xfId="30" applyFont="1" applyBorder="1">
      <alignment/>
      <protection/>
    </xf>
    <xf numFmtId="3" fontId="0" fillId="0" borderId="29" xfId="30" applyNumberFormat="1" applyFont="1" applyBorder="1">
      <alignment/>
      <protection/>
    </xf>
    <xf numFmtId="3" fontId="0" fillId="0" borderId="36" xfId="30" applyNumberFormat="1" applyFont="1" applyBorder="1">
      <alignment/>
      <protection/>
    </xf>
    <xf numFmtId="0" fontId="0" fillId="2" borderId="36" xfId="27" applyFont="1" applyFill="1" applyBorder="1">
      <alignment/>
      <protection/>
    </xf>
    <xf numFmtId="3" fontId="0" fillId="2" borderId="29" xfId="27" applyNumberFormat="1" applyFont="1" applyFill="1" applyBorder="1">
      <alignment/>
      <protection/>
    </xf>
    <xf numFmtId="3" fontId="0" fillId="2" borderId="36" xfId="27" applyNumberFormat="1" applyFont="1" applyFill="1" applyBorder="1">
      <alignment/>
      <protection/>
    </xf>
    <xf numFmtId="0" fontId="15" fillId="2" borderId="36" xfId="27" applyFont="1" applyFill="1" applyBorder="1">
      <alignment/>
      <protection/>
    </xf>
    <xf numFmtId="3" fontId="15" fillId="2" borderId="29" xfId="27" applyNumberFormat="1" applyFont="1" applyFill="1" applyBorder="1">
      <alignment/>
      <protection/>
    </xf>
    <xf numFmtId="3" fontId="15" fillId="2" borderId="36" xfId="27" applyNumberFormat="1" applyFont="1" applyFill="1" applyBorder="1">
      <alignment/>
      <protection/>
    </xf>
    <xf numFmtId="0" fontId="15" fillId="2" borderId="36" xfId="27" applyFont="1" applyFill="1" applyBorder="1" applyAlignment="1">
      <alignment/>
      <protection/>
    </xf>
    <xf numFmtId="3" fontId="15" fillId="2" borderId="29" xfId="27" applyNumberFormat="1" applyFont="1" applyFill="1" applyBorder="1" applyAlignment="1">
      <alignment/>
      <protection/>
    </xf>
    <xf numFmtId="3" fontId="15" fillId="2" borderId="36" xfId="27" applyNumberFormat="1" applyFont="1" applyFill="1" applyBorder="1" applyAlignment="1">
      <alignment/>
      <protection/>
    </xf>
    <xf numFmtId="0" fontId="15" fillId="2" borderId="36" xfId="27" applyFont="1" applyFill="1" applyBorder="1" applyAlignment="1">
      <alignment wrapText="1"/>
      <protection/>
    </xf>
    <xf numFmtId="3" fontId="15" fillId="2" borderId="29" xfId="27" applyNumberFormat="1" applyFont="1" applyFill="1" applyBorder="1" applyAlignment="1">
      <alignment wrapText="1"/>
      <protection/>
    </xf>
    <xf numFmtId="3" fontId="15" fillId="2" borderId="36" xfId="27" applyNumberFormat="1" applyFont="1" applyFill="1" applyBorder="1" applyAlignment="1">
      <alignment wrapText="1"/>
      <protection/>
    </xf>
    <xf numFmtId="0" fontId="15" fillId="2" borderId="37" xfId="27" applyFont="1" applyFill="1" applyBorder="1" applyAlignment="1">
      <alignment/>
      <protection/>
    </xf>
    <xf numFmtId="0" fontId="0" fillId="0" borderId="14" xfId="0" applyFont="1" applyBorder="1" applyAlignment="1">
      <alignment/>
    </xf>
    <xf numFmtId="0" fontId="0" fillId="0" borderId="36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8" xfId="0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13" fillId="3" borderId="8" xfId="0" applyFont="1" applyFill="1" applyBorder="1" applyAlignment="1">
      <alignment/>
    </xf>
    <xf numFmtId="0" fontId="13" fillId="3" borderId="20" xfId="24" applyFont="1" applyFill="1" applyBorder="1">
      <alignment/>
      <protection/>
    </xf>
    <xf numFmtId="3" fontId="13" fillId="3" borderId="23" xfId="24" applyNumberFormat="1" applyFont="1" applyFill="1" applyBorder="1" applyAlignment="1">
      <alignment horizontal="center"/>
      <protection/>
    </xf>
    <xf numFmtId="3" fontId="13" fillId="3" borderId="39" xfId="24" applyNumberFormat="1" applyFont="1" applyFill="1" applyBorder="1">
      <alignment/>
      <protection/>
    </xf>
    <xf numFmtId="0" fontId="0" fillId="0" borderId="11" xfId="0" applyFont="1" applyBorder="1" applyAlignment="1">
      <alignment horizontal="center"/>
    </xf>
    <xf numFmtId="0" fontId="0" fillId="2" borderId="12" xfId="31" applyFont="1" applyFill="1" applyBorder="1">
      <alignment/>
      <protection/>
    </xf>
    <xf numFmtId="3" fontId="0" fillId="2" borderId="26" xfId="31" applyNumberFormat="1" applyFont="1" applyFill="1" applyBorder="1">
      <alignment/>
      <protection/>
    </xf>
    <xf numFmtId="3" fontId="0" fillId="2" borderId="35" xfId="31" applyNumberFormat="1" applyFont="1" applyFill="1" applyBorder="1">
      <alignment/>
      <protection/>
    </xf>
    <xf numFmtId="0" fontId="0" fillId="2" borderId="15" xfId="28" applyFont="1" applyFill="1" applyBorder="1">
      <alignment/>
      <protection/>
    </xf>
    <xf numFmtId="3" fontId="0" fillId="2" borderId="29" xfId="28" applyNumberFormat="1" applyFont="1" applyFill="1" applyBorder="1">
      <alignment/>
      <protection/>
    </xf>
    <xf numFmtId="3" fontId="0" fillId="2" borderId="36" xfId="28" applyNumberFormat="1" applyFont="1" applyFill="1" applyBorder="1">
      <alignment/>
      <protection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3" fillId="3" borderId="3" xfId="0" applyFont="1" applyFill="1" applyBorder="1" applyAlignment="1">
      <alignment/>
    </xf>
    <xf numFmtId="0" fontId="13" fillId="3" borderId="20" xfId="24" applyFont="1" applyFill="1" applyBorder="1" applyAlignment="1">
      <alignment/>
      <protection/>
    </xf>
    <xf numFmtId="3" fontId="13" fillId="3" borderId="23" xfId="24" applyNumberFormat="1" applyFont="1" applyFill="1" applyBorder="1" applyAlignment="1">
      <alignment/>
      <protection/>
    </xf>
    <xf numFmtId="0" fontId="0" fillId="2" borderId="12" xfId="23" applyFont="1" applyFill="1" applyBorder="1" applyAlignment="1">
      <alignment wrapText="1"/>
      <protection/>
    </xf>
    <xf numFmtId="3" fontId="0" fillId="2" borderId="26" xfId="23" applyNumberFormat="1" applyFont="1" applyFill="1" applyBorder="1" applyAlignment="1">
      <alignment wrapText="1"/>
      <protection/>
    </xf>
    <xf numFmtId="3" fontId="0" fillId="2" borderId="35" xfId="23" applyNumberFormat="1" applyFont="1" applyFill="1" applyBorder="1" applyAlignment="1">
      <alignment wrapText="1"/>
      <protection/>
    </xf>
    <xf numFmtId="0" fontId="0" fillId="2" borderId="15" xfId="23" applyFont="1" applyFill="1" applyBorder="1" applyAlignment="1">
      <alignment wrapText="1"/>
      <protection/>
    </xf>
    <xf numFmtId="3" fontId="0" fillId="2" borderId="29" xfId="23" applyNumberFormat="1" applyFont="1" applyFill="1" applyBorder="1" applyAlignment="1">
      <alignment wrapText="1"/>
      <protection/>
    </xf>
    <xf numFmtId="3" fontId="0" fillId="2" borderId="36" xfId="23" applyNumberFormat="1" applyFont="1" applyFill="1" applyBorder="1" applyAlignment="1">
      <alignment wrapText="1"/>
      <protection/>
    </xf>
    <xf numFmtId="3" fontId="0" fillId="0" borderId="29" xfId="24" applyNumberFormat="1" applyFont="1" applyFill="1" applyBorder="1">
      <alignment/>
      <protection/>
    </xf>
    <xf numFmtId="3" fontId="0" fillId="0" borderId="36" xfId="24" applyNumberFormat="1" applyFont="1" applyFill="1" applyBorder="1">
      <alignment/>
      <protection/>
    </xf>
    <xf numFmtId="0" fontId="13" fillId="3" borderId="20" xfId="21" applyFont="1" applyFill="1" applyBorder="1" applyAlignment="1">
      <alignment horizontal="left"/>
      <protection/>
    </xf>
    <xf numFmtId="3" fontId="13" fillId="3" borderId="23" xfId="0" applyNumberFormat="1" applyFont="1" applyFill="1" applyBorder="1" applyAlignment="1">
      <alignment horizontal="right"/>
    </xf>
    <xf numFmtId="3" fontId="13" fillId="3" borderId="5" xfId="0" applyNumberFormat="1" applyFont="1" applyFill="1" applyBorder="1" applyAlignment="1">
      <alignment horizontal="right"/>
    </xf>
    <xf numFmtId="0" fontId="0" fillId="2" borderId="36" xfId="27" applyFont="1" applyFill="1" applyBorder="1" applyAlignment="1">
      <alignment wrapText="1"/>
      <protection/>
    </xf>
    <xf numFmtId="0" fontId="7" fillId="0" borderId="6" xfId="24" applyFont="1" applyFill="1" applyBorder="1" applyAlignment="1" applyProtection="1">
      <alignment horizontal="center" vertical="center"/>
      <protection locked="0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Normal_ 2010-2" xfId="22"/>
    <cellStyle name="Normal_Sheet1" xfId="23"/>
    <cellStyle name="Normal_Sheet1 2" xfId="24"/>
    <cellStyle name="Percent" xfId="25"/>
    <cellStyle name="Обычный_2004EELARVE29.01.04." xfId="26"/>
    <cellStyle name="Обычный_2005.a.PROJEKT-1 lugemine" xfId="27"/>
    <cellStyle name="Обычный_2008-1lugem" xfId="28"/>
    <cellStyle name="Обычный_2012.a.21.11." xfId="29"/>
    <cellStyle name="Обычный_Investeerimiskava 2011.a 2-lugemine" xfId="30"/>
    <cellStyle name="Обычный_investkava too projekt" xfId="31"/>
    <cellStyle name="Обычный_LvK Sillamae linna 2012.aasta eelarve Lisa" xfId="32"/>
    <cellStyle name="Обычный_Sheet1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G21" sqref="G21"/>
    </sheetView>
  </sheetViews>
  <sheetFormatPr defaultColWidth="9.140625" defaultRowHeight="12.75"/>
  <cols>
    <col min="1" max="1" width="4.28125" style="0" customWidth="1"/>
    <col min="2" max="2" width="8.00390625" style="0" customWidth="1"/>
    <col min="3" max="3" width="48.421875" style="0" customWidth="1"/>
    <col min="4" max="5" width="10.7109375" style="0" customWidth="1"/>
    <col min="6" max="6" width="11.140625" style="0" customWidth="1"/>
  </cols>
  <sheetData>
    <row r="1" spans="1:6" ht="15.75">
      <c r="A1" s="1" t="s">
        <v>0</v>
      </c>
      <c r="B1" s="1"/>
      <c r="C1" s="1"/>
      <c r="D1" s="2"/>
      <c r="E1" s="3"/>
      <c r="F1" s="3"/>
    </row>
    <row r="2" spans="1:6" ht="45.75" thickBot="1">
      <c r="A2" s="21" t="s">
        <v>1</v>
      </c>
      <c r="B2" s="227" t="s">
        <v>2</v>
      </c>
      <c r="C2" s="227"/>
      <c r="D2" s="22" t="s">
        <v>3</v>
      </c>
      <c r="E2" s="22" t="s">
        <v>4</v>
      </c>
      <c r="F2" s="23" t="s">
        <v>5</v>
      </c>
    </row>
    <row r="3" spans="1:6" ht="12.75">
      <c r="A3" s="27" t="s">
        <v>6</v>
      </c>
      <c r="B3" s="27"/>
      <c r="C3" s="27"/>
      <c r="D3" s="28">
        <f>SUM(D4,D12,D14,D19,)</f>
        <v>10620355</v>
      </c>
      <c r="E3" s="28">
        <f>SUM(E4,E12,E14,E19,)</f>
        <v>169788</v>
      </c>
      <c r="F3" s="28">
        <f>SUM(F4,F12,F14,F19,)</f>
        <v>10790143</v>
      </c>
    </row>
    <row r="4" spans="1:6" ht="12.75">
      <c r="A4" s="29">
        <v>30</v>
      </c>
      <c r="B4" s="30" t="s">
        <v>7</v>
      </c>
      <c r="C4" s="31"/>
      <c r="D4" s="32">
        <f>SUM(D5:D10)</f>
        <v>5362925</v>
      </c>
      <c r="E4" s="32">
        <f>SUM(E5:E10)</f>
        <v>100000</v>
      </c>
      <c r="F4" s="32">
        <f>SUM(F5:F10)</f>
        <v>5462925</v>
      </c>
    </row>
    <row r="5" spans="1:6" ht="12.75">
      <c r="A5" s="33"/>
      <c r="B5" s="34"/>
      <c r="C5" s="34" t="s">
        <v>8</v>
      </c>
      <c r="D5" s="35">
        <v>5278750</v>
      </c>
      <c r="E5" s="36">
        <v>100000</v>
      </c>
      <c r="F5" s="36">
        <f>SUM(D5:E5)</f>
        <v>5378750</v>
      </c>
    </row>
    <row r="6" spans="1:6" ht="12.75">
      <c r="A6" s="33"/>
      <c r="B6" s="34"/>
      <c r="C6" s="34" t="s">
        <v>9</v>
      </c>
      <c r="D6" s="35">
        <v>80175</v>
      </c>
      <c r="E6" s="36"/>
      <c r="F6" s="36">
        <f>SUM(D6:E6)</f>
        <v>80175</v>
      </c>
    </row>
    <row r="7" spans="1:6" ht="12.75" hidden="1">
      <c r="A7" s="33"/>
      <c r="B7" s="34"/>
      <c r="C7" s="34" t="s">
        <v>10</v>
      </c>
      <c r="D7" s="35"/>
      <c r="E7" s="36"/>
      <c r="F7" s="36">
        <f>SUM(D7:E7)</f>
        <v>0</v>
      </c>
    </row>
    <row r="8" spans="1:6" ht="12.75">
      <c r="A8" s="33"/>
      <c r="B8" s="34"/>
      <c r="C8" s="34" t="s">
        <v>11</v>
      </c>
      <c r="D8" s="35">
        <v>4000</v>
      </c>
      <c r="E8" s="36"/>
      <c r="F8" s="36">
        <f>SUM(D8:E8)</f>
        <v>4000</v>
      </c>
    </row>
    <row r="9" spans="1:6" ht="12.75" hidden="1">
      <c r="A9" s="33"/>
      <c r="B9" s="34"/>
      <c r="C9" s="34" t="s">
        <v>12</v>
      </c>
      <c r="D9" s="35"/>
      <c r="E9" s="36"/>
      <c r="F9" s="33"/>
    </row>
    <row r="10" spans="1:6" ht="12.75" hidden="1">
      <c r="A10" s="33"/>
      <c r="B10" s="34"/>
      <c r="C10" s="37" t="s">
        <v>13</v>
      </c>
      <c r="D10" s="35"/>
      <c r="E10" s="36"/>
      <c r="F10" s="33"/>
    </row>
    <row r="11" spans="1:6" ht="12.75">
      <c r="A11" s="33"/>
      <c r="B11" s="34"/>
      <c r="C11" s="38"/>
      <c r="D11" s="35"/>
      <c r="E11" s="36"/>
      <c r="F11" s="33"/>
    </row>
    <row r="12" spans="1:6" ht="12.75">
      <c r="A12" s="29">
        <v>32</v>
      </c>
      <c r="B12" s="31" t="s">
        <v>14</v>
      </c>
      <c r="C12" s="31"/>
      <c r="D12" s="32">
        <v>929391</v>
      </c>
      <c r="E12" s="39"/>
      <c r="F12" s="40">
        <f>SUM(D12:E12)</f>
        <v>929391</v>
      </c>
    </row>
    <row r="13" spans="1:6" ht="12.75">
      <c r="A13" s="41"/>
      <c r="B13" s="42"/>
      <c r="C13" s="42"/>
      <c r="D13" s="43"/>
      <c r="E13" s="44"/>
      <c r="F13" s="45"/>
    </row>
    <row r="14" spans="1:6" ht="12.75">
      <c r="A14" s="29">
        <v>35</v>
      </c>
      <c r="B14" s="31" t="s">
        <v>15</v>
      </c>
      <c r="C14" s="31"/>
      <c r="D14" s="32">
        <f>SUM(D15:D17)</f>
        <v>4289789</v>
      </c>
      <c r="E14" s="32">
        <f>SUM(E15:E17)</f>
        <v>69788</v>
      </c>
      <c r="F14" s="32">
        <f>SUM(F15:F17)</f>
        <v>4359577</v>
      </c>
    </row>
    <row r="15" spans="1:6" ht="12.75">
      <c r="A15" s="33"/>
      <c r="B15" s="34"/>
      <c r="C15" s="34" t="s">
        <v>16</v>
      </c>
      <c r="D15" s="46">
        <v>1818921</v>
      </c>
      <c r="E15" s="36">
        <v>20740</v>
      </c>
      <c r="F15" s="36">
        <f>SUM(D15:E15)</f>
        <v>1839661</v>
      </c>
    </row>
    <row r="16" spans="1:6" ht="12.75">
      <c r="A16" s="33"/>
      <c r="B16" s="34"/>
      <c r="C16" s="37" t="s">
        <v>17</v>
      </c>
      <c r="D16" s="35">
        <v>2408333</v>
      </c>
      <c r="E16" s="36">
        <v>13894</v>
      </c>
      <c r="F16" s="36">
        <f>SUM(D16:E16)</f>
        <v>2422227</v>
      </c>
    </row>
    <row r="17" spans="1:6" ht="12.75">
      <c r="A17" s="33"/>
      <c r="B17" s="34"/>
      <c r="C17" s="37" t="s">
        <v>18</v>
      </c>
      <c r="D17" s="46">
        <v>62535</v>
      </c>
      <c r="E17" s="36">
        <v>35154</v>
      </c>
      <c r="F17" s="36">
        <f>SUM(D17:E17)</f>
        <v>97689</v>
      </c>
    </row>
    <row r="18" spans="1:6" ht="12.75">
      <c r="A18" s="33"/>
      <c r="B18" s="34"/>
      <c r="C18" s="37"/>
      <c r="D18" s="46"/>
      <c r="E18" s="36"/>
      <c r="F18" s="33"/>
    </row>
    <row r="19" spans="1:6" ht="12.75">
      <c r="A19" s="29">
        <v>38</v>
      </c>
      <c r="B19" s="31" t="s">
        <v>19</v>
      </c>
      <c r="C19" s="31"/>
      <c r="D19" s="32">
        <f>SUM(D20:D22)</f>
        <v>38250</v>
      </c>
      <c r="E19" s="32"/>
      <c r="F19" s="32">
        <f>SUM(F20:F22)</f>
        <v>38250</v>
      </c>
    </row>
    <row r="20" spans="1:6" ht="12.75">
      <c r="A20" s="33"/>
      <c r="B20" s="34"/>
      <c r="C20" s="34" t="s">
        <v>20</v>
      </c>
      <c r="D20" s="47">
        <v>35500</v>
      </c>
      <c r="E20" s="36"/>
      <c r="F20" s="36">
        <f>SUM(D20:E20)</f>
        <v>35500</v>
      </c>
    </row>
    <row r="21" spans="1:6" ht="12.75">
      <c r="A21" s="33"/>
      <c r="B21" s="34"/>
      <c r="C21" s="34" t="s">
        <v>21</v>
      </c>
      <c r="D21" s="46">
        <v>250</v>
      </c>
      <c r="E21" s="36"/>
      <c r="F21" s="36">
        <f>SUM(D21:E21)</f>
        <v>250</v>
      </c>
    </row>
    <row r="22" spans="1:6" ht="12.75">
      <c r="A22" s="33"/>
      <c r="B22" s="48"/>
      <c r="C22" s="34" t="s">
        <v>22</v>
      </c>
      <c r="D22" s="46">
        <v>2500</v>
      </c>
      <c r="E22" s="36"/>
      <c r="F22" s="36">
        <f>SUM(D22:E22)</f>
        <v>2500</v>
      </c>
    </row>
    <row r="23" spans="1:6" ht="12.75">
      <c r="A23" s="33"/>
      <c r="B23" s="48"/>
      <c r="C23" s="34"/>
      <c r="D23" s="32"/>
      <c r="E23" s="36"/>
      <c r="F23" s="33"/>
    </row>
    <row r="24" spans="1:6" ht="12.75">
      <c r="A24" s="27" t="s">
        <v>23</v>
      </c>
      <c r="B24" s="27"/>
      <c r="C24" s="27"/>
      <c r="D24" s="28">
        <f>SUM(D25,D31)</f>
        <v>10638168</v>
      </c>
      <c r="E24" s="28">
        <f>SUM(E25,E31)</f>
        <v>78295</v>
      </c>
      <c r="F24" s="28">
        <f>SUM(F25,F31)</f>
        <v>10716463</v>
      </c>
    </row>
    <row r="25" spans="1:6" ht="12.75">
      <c r="A25" s="29">
        <v>4</v>
      </c>
      <c r="B25" s="31" t="s">
        <v>24</v>
      </c>
      <c r="C25" s="31"/>
      <c r="D25" s="32">
        <f>SUM(D26:D29)</f>
        <v>1386335</v>
      </c>
      <c r="E25" s="32">
        <f>SUM(E26:E29)</f>
        <v>30875</v>
      </c>
      <c r="F25" s="32">
        <f>SUM(F26:F29)</f>
        <v>1417210</v>
      </c>
    </row>
    <row r="26" spans="1:6" ht="12.75">
      <c r="A26" s="33"/>
      <c r="B26" s="34">
        <v>40</v>
      </c>
      <c r="C26" s="34" t="s">
        <v>25</v>
      </c>
      <c r="D26" s="35">
        <v>65771</v>
      </c>
      <c r="E26" s="36">
        <v>9743</v>
      </c>
      <c r="F26" s="36">
        <f>SUM(D26:E26)</f>
        <v>75514</v>
      </c>
    </row>
    <row r="27" spans="1:6" ht="12.75">
      <c r="A27" s="33"/>
      <c r="B27" s="34">
        <v>41</v>
      </c>
      <c r="C27" s="49" t="s">
        <v>26</v>
      </c>
      <c r="D27" s="46">
        <v>886234</v>
      </c>
      <c r="E27" s="36">
        <v>21132</v>
      </c>
      <c r="F27" s="36">
        <f>SUM(D27:E27)</f>
        <v>907366</v>
      </c>
    </row>
    <row r="28" spans="1:6" ht="12.75">
      <c r="A28" s="33"/>
      <c r="B28" s="34">
        <v>45</v>
      </c>
      <c r="C28" s="50" t="s">
        <v>27</v>
      </c>
      <c r="D28" s="46">
        <v>418352</v>
      </c>
      <c r="E28" s="36"/>
      <c r="F28" s="36">
        <f>SUM(D28:E28)</f>
        <v>418352</v>
      </c>
    </row>
    <row r="29" spans="1:6" ht="12.75">
      <c r="A29" s="33"/>
      <c r="B29" s="49">
        <v>452</v>
      </c>
      <c r="C29" s="49" t="s">
        <v>28</v>
      </c>
      <c r="D29" s="35">
        <v>15978</v>
      </c>
      <c r="E29" s="36"/>
      <c r="F29" s="36">
        <f>SUM(D29:E29)</f>
        <v>15978</v>
      </c>
    </row>
    <row r="30" spans="1:6" ht="12.75">
      <c r="A30" s="33"/>
      <c r="B30" s="49"/>
      <c r="C30" s="49"/>
      <c r="D30" s="35"/>
      <c r="E30" s="36"/>
      <c r="F30" s="33"/>
    </row>
    <row r="31" spans="1:6" ht="12.75">
      <c r="A31" s="29">
        <v>5</v>
      </c>
      <c r="B31" s="31" t="s">
        <v>29</v>
      </c>
      <c r="C31" s="31"/>
      <c r="D31" s="32">
        <f>SUM(D32:D34)</f>
        <v>9251833</v>
      </c>
      <c r="E31" s="32">
        <f>SUM(E32:E34)</f>
        <v>47420</v>
      </c>
      <c r="F31" s="32">
        <f>SUM(F32:F34)</f>
        <v>9299253</v>
      </c>
    </row>
    <row r="32" spans="1:6" ht="12.75">
      <c r="A32" s="33"/>
      <c r="B32" s="34">
        <v>50</v>
      </c>
      <c r="C32" s="34" t="s">
        <v>30</v>
      </c>
      <c r="D32" s="46">
        <v>6127255</v>
      </c>
      <c r="E32" s="36">
        <v>34073</v>
      </c>
      <c r="F32" s="36">
        <f>SUM(D32:E32)</f>
        <v>6161328</v>
      </c>
    </row>
    <row r="33" spans="1:6" ht="12.75">
      <c r="A33" s="33"/>
      <c r="B33" s="34">
        <v>55</v>
      </c>
      <c r="C33" s="34" t="s">
        <v>31</v>
      </c>
      <c r="D33" s="46">
        <v>3060578</v>
      </c>
      <c r="E33" s="36">
        <v>13347</v>
      </c>
      <c r="F33" s="36">
        <f>SUM(D33:E33)</f>
        <v>3073925</v>
      </c>
    </row>
    <row r="34" spans="1:6" ht="12.75">
      <c r="A34" s="33"/>
      <c r="B34" s="48">
        <v>60</v>
      </c>
      <c r="C34" s="34" t="s">
        <v>32</v>
      </c>
      <c r="D34" s="35">
        <v>64000</v>
      </c>
      <c r="E34" s="36"/>
      <c r="F34" s="36">
        <f>SUM(D34:E34)</f>
        <v>64000</v>
      </c>
    </row>
    <row r="35" spans="1:6" ht="12.75">
      <c r="A35" s="51" t="s">
        <v>33</v>
      </c>
      <c r="B35" s="51"/>
      <c r="C35" s="52"/>
      <c r="D35" s="53">
        <f>D3-D24</f>
        <v>-17813</v>
      </c>
      <c r="E35" s="53">
        <f>E3-E24</f>
        <v>91493</v>
      </c>
      <c r="F35" s="53">
        <f>F3-F24</f>
        <v>73680</v>
      </c>
    </row>
    <row r="36" spans="1:6" ht="12.75">
      <c r="A36" s="54"/>
      <c r="B36" s="54"/>
      <c r="C36" s="55"/>
      <c r="D36" s="56"/>
      <c r="E36" s="57"/>
      <c r="F36" s="58"/>
    </row>
    <row r="37" spans="1:6" ht="12.75">
      <c r="A37" s="51" t="s">
        <v>34</v>
      </c>
      <c r="B37" s="51"/>
      <c r="C37" s="52"/>
      <c r="D37" s="53">
        <f>D38+D39+D40+D41+D42+D43+D44+D45+D46+D47+D48+D49</f>
        <v>-2507360</v>
      </c>
      <c r="E37" s="53">
        <f>E38+E39+E40+E41+E42+E43+E44+E45+E46+E47+E48+E49</f>
        <v>-91493</v>
      </c>
      <c r="F37" s="53">
        <f>F38+F39+F40+F41+F42+F43+F44+F45+F46+F47+F48+F49</f>
        <v>-2598853</v>
      </c>
    </row>
    <row r="38" spans="1:6" ht="12.75">
      <c r="A38" s="33"/>
      <c r="B38" s="34"/>
      <c r="C38" s="34" t="s">
        <v>35</v>
      </c>
      <c r="D38" s="35"/>
      <c r="E38" s="36"/>
      <c r="F38" s="36">
        <f aca="true" t="shared" si="0" ref="F38:F49">SUM(D38:E38)</f>
        <v>0</v>
      </c>
    </row>
    <row r="39" spans="1:6" ht="12.75">
      <c r="A39" s="33"/>
      <c r="B39" s="34"/>
      <c r="C39" s="34" t="s">
        <v>36</v>
      </c>
      <c r="D39" s="35">
        <v>-3604018</v>
      </c>
      <c r="E39" s="36">
        <v>-534828</v>
      </c>
      <c r="F39" s="36">
        <f t="shared" si="0"/>
        <v>-4138846</v>
      </c>
    </row>
    <row r="40" spans="1:6" ht="12.75">
      <c r="A40" s="33"/>
      <c r="B40" s="34"/>
      <c r="C40" s="34" t="s">
        <v>37</v>
      </c>
      <c r="D40" s="46">
        <v>2267058</v>
      </c>
      <c r="E40" s="36">
        <v>443335</v>
      </c>
      <c r="F40" s="36">
        <f t="shared" si="0"/>
        <v>2710393</v>
      </c>
    </row>
    <row r="41" spans="1:6" ht="12.75">
      <c r="A41" s="33"/>
      <c r="B41" s="34"/>
      <c r="C41" s="50" t="s">
        <v>38</v>
      </c>
      <c r="D41" s="35">
        <v>-1121400</v>
      </c>
      <c r="E41" s="33"/>
      <c r="F41" s="36">
        <f t="shared" si="0"/>
        <v>-1121400</v>
      </c>
    </row>
    <row r="42" spans="1:6" ht="12.75" hidden="1">
      <c r="A42" s="33"/>
      <c r="B42" s="59"/>
      <c r="C42" s="34" t="s">
        <v>39</v>
      </c>
      <c r="D42" s="60"/>
      <c r="E42" s="33"/>
      <c r="F42" s="36">
        <f t="shared" si="0"/>
        <v>0</v>
      </c>
    </row>
    <row r="43" spans="1:6" ht="12.75" hidden="1">
      <c r="A43" s="33"/>
      <c r="B43" s="59"/>
      <c r="C43" s="34" t="s">
        <v>40</v>
      </c>
      <c r="D43" s="60"/>
      <c r="E43" s="33"/>
      <c r="F43" s="36">
        <f t="shared" si="0"/>
        <v>0</v>
      </c>
    </row>
    <row r="44" spans="1:6" ht="12.75" hidden="1">
      <c r="A44" s="33"/>
      <c r="B44" s="34"/>
      <c r="C44" s="59" t="s">
        <v>41</v>
      </c>
      <c r="D44" s="60"/>
      <c r="E44" s="33"/>
      <c r="F44" s="36">
        <f t="shared" si="0"/>
        <v>0</v>
      </c>
    </row>
    <row r="45" spans="1:6" ht="12.75" hidden="1">
      <c r="A45" s="33"/>
      <c r="B45" s="34"/>
      <c r="C45" s="59" t="s">
        <v>42</v>
      </c>
      <c r="D45" s="60"/>
      <c r="E45" s="33"/>
      <c r="F45" s="36">
        <f t="shared" si="0"/>
        <v>0</v>
      </c>
    </row>
    <row r="46" spans="1:6" ht="12.75" hidden="1">
      <c r="A46" s="33"/>
      <c r="B46" s="50"/>
      <c r="C46" s="59" t="s">
        <v>43</v>
      </c>
      <c r="D46" s="35"/>
      <c r="E46" s="33"/>
      <c r="F46" s="36">
        <f t="shared" si="0"/>
        <v>0</v>
      </c>
    </row>
    <row r="47" spans="1:6" ht="12.75" hidden="1">
      <c r="A47" s="33"/>
      <c r="B47" s="34"/>
      <c r="C47" s="50" t="s">
        <v>44</v>
      </c>
      <c r="D47" s="60"/>
      <c r="E47" s="33"/>
      <c r="F47" s="36">
        <f t="shared" si="0"/>
        <v>0</v>
      </c>
    </row>
    <row r="48" spans="1:6" ht="12.75">
      <c r="A48" s="33"/>
      <c r="B48" s="59"/>
      <c r="C48" s="34" t="s">
        <v>45</v>
      </c>
      <c r="D48" s="60">
        <v>10000</v>
      </c>
      <c r="E48" s="33"/>
      <c r="F48" s="36">
        <f t="shared" si="0"/>
        <v>10000</v>
      </c>
    </row>
    <row r="49" spans="1:6" ht="12.75">
      <c r="A49" s="33"/>
      <c r="B49" s="50"/>
      <c r="C49" s="34" t="s">
        <v>46</v>
      </c>
      <c r="D49" s="35">
        <v>-59000</v>
      </c>
      <c r="E49" s="33"/>
      <c r="F49" s="36">
        <f t="shared" si="0"/>
        <v>-59000</v>
      </c>
    </row>
    <row r="50" spans="1:6" ht="12.75">
      <c r="A50" s="27" t="s">
        <v>47</v>
      </c>
      <c r="B50" s="27"/>
      <c r="C50" s="27"/>
      <c r="D50" s="53">
        <f>D35+D37</f>
        <v>-2525173</v>
      </c>
      <c r="E50" s="53"/>
      <c r="F50" s="53">
        <f>F35+F37</f>
        <v>-2525173</v>
      </c>
    </row>
    <row r="51" spans="1:6" ht="12.75">
      <c r="A51" s="61"/>
      <c r="B51" s="61"/>
      <c r="C51" s="61"/>
      <c r="D51" s="56"/>
      <c r="E51" s="62"/>
      <c r="F51" s="62"/>
    </row>
    <row r="52" spans="1:6" ht="12.75">
      <c r="A52" s="63" t="s">
        <v>48</v>
      </c>
      <c r="B52" s="63"/>
      <c r="C52" s="63"/>
      <c r="D52" s="64">
        <f>D53+D54</f>
        <v>1110200</v>
      </c>
      <c r="E52" s="64"/>
      <c r="F52" s="64">
        <f>F53+F54</f>
        <v>1110200</v>
      </c>
    </row>
    <row r="53" spans="1:6" ht="12.75">
      <c r="A53" s="33"/>
      <c r="B53" s="34" t="s">
        <v>49</v>
      </c>
      <c r="C53" s="34"/>
      <c r="D53" s="60">
        <v>1110200</v>
      </c>
      <c r="E53" s="33"/>
      <c r="F53" s="36">
        <f>SUM(D53:E53)</f>
        <v>1110200</v>
      </c>
    </row>
    <row r="54" spans="1:6" ht="12.75">
      <c r="A54" s="33"/>
      <c r="B54" s="34" t="s">
        <v>50</v>
      </c>
      <c r="C54" s="34"/>
      <c r="D54" s="60"/>
      <c r="E54" s="33"/>
      <c r="F54" s="33"/>
    </row>
    <row r="55" spans="1:6" ht="12.75">
      <c r="A55" s="33"/>
      <c r="B55" s="34"/>
      <c r="C55" s="34"/>
      <c r="D55" s="60"/>
      <c r="E55" s="33"/>
      <c r="F55" s="33"/>
    </row>
    <row r="56" spans="1:6" ht="12.75">
      <c r="A56" s="65" t="s">
        <v>51</v>
      </c>
      <c r="B56" s="65"/>
      <c r="C56" s="65"/>
      <c r="D56" s="64">
        <v>1414973</v>
      </c>
      <c r="E56" s="64"/>
      <c r="F56" s="66">
        <v>1414973</v>
      </c>
    </row>
  </sheetData>
  <mergeCells count="1">
    <mergeCell ref="B2:C2"/>
  </mergeCells>
  <printOptions/>
  <pageMargins left="0.75" right="0.2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G16" sqref="G16"/>
    </sheetView>
  </sheetViews>
  <sheetFormatPr defaultColWidth="9.140625" defaultRowHeight="12.75"/>
  <cols>
    <col min="1" max="1" width="8.421875" style="0" customWidth="1"/>
    <col min="2" max="2" width="60.8515625" style="0" customWidth="1"/>
    <col min="3" max="3" width="10.7109375" style="0" customWidth="1"/>
    <col min="4" max="5" width="10.00390625" style="0" customWidth="1"/>
  </cols>
  <sheetData>
    <row r="1" spans="1:5" ht="12.75">
      <c r="A1" s="4"/>
      <c r="B1" s="4"/>
      <c r="C1" s="5"/>
      <c r="D1" t="s">
        <v>52</v>
      </c>
      <c r="E1" s="6"/>
    </row>
    <row r="2" spans="1:5" ht="12.75">
      <c r="A2" s="4"/>
      <c r="B2" s="4"/>
      <c r="C2" s="5"/>
      <c r="D2" t="s">
        <v>53</v>
      </c>
      <c r="E2" s="6"/>
    </row>
    <row r="3" spans="1:5" ht="12.75">
      <c r="A3" s="4"/>
      <c r="B3" s="4"/>
      <c r="C3" s="5"/>
      <c r="D3" t="s">
        <v>54</v>
      </c>
      <c r="E3" s="6"/>
    </row>
    <row r="4" spans="1:5" ht="12.75">
      <c r="A4" s="4"/>
      <c r="B4" s="4"/>
      <c r="C4" s="5"/>
      <c r="D4" s="7" t="s">
        <v>202</v>
      </c>
      <c r="E4" s="6"/>
    </row>
    <row r="5" spans="1:5" ht="9.75" customHeight="1">
      <c r="A5" s="24" t="s">
        <v>55</v>
      </c>
      <c r="B5" s="25"/>
      <c r="C5" s="26"/>
      <c r="D5" s="26"/>
      <c r="E5" s="26"/>
    </row>
    <row r="6" spans="1:5" ht="38.25" customHeight="1" thickBot="1">
      <c r="A6" s="67" t="s">
        <v>1</v>
      </c>
      <c r="B6" s="68" t="s">
        <v>56</v>
      </c>
      <c r="C6" s="69" t="s">
        <v>3</v>
      </c>
      <c r="D6" s="69" t="s">
        <v>4</v>
      </c>
      <c r="E6" s="70" t="s">
        <v>5</v>
      </c>
    </row>
    <row r="7" spans="1:5" ht="13.5" thickBot="1">
      <c r="A7" s="71">
        <v>30</v>
      </c>
      <c r="B7" s="72" t="s">
        <v>7</v>
      </c>
      <c r="C7" s="73">
        <f>SUM(C8:C10)</f>
        <v>5362925</v>
      </c>
      <c r="D7" s="73">
        <f>SUM(D8:D10)</f>
        <v>100000</v>
      </c>
      <c r="E7" s="73">
        <f>SUM(E8:E10)</f>
        <v>5462925</v>
      </c>
    </row>
    <row r="8" spans="1:5" ht="12.75">
      <c r="A8" s="74">
        <v>3000</v>
      </c>
      <c r="B8" s="75" t="s">
        <v>8</v>
      </c>
      <c r="C8" s="76">
        <v>5278750</v>
      </c>
      <c r="D8" s="76">
        <v>100000</v>
      </c>
      <c r="E8" s="76">
        <f>SUM(C8:D8)</f>
        <v>5378750</v>
      </c>
    </row>
    <row r="9" spans="1:5" ht="12.75">
      <c r="A9" s="77">
        <v>3030</v>
      </c>
      <c r="B9" s="78" t="s">
        <v>9</v>
      </c>
      <c r="C9" s="36">
        <v>80175</v>
      </c>
      <c r="D9" s="36"/>
      <c r="E9" s="76">
        <f>SUM(C9:D9)</f>
        <v>80175</v>
      </c>
    </row>
    <row r="10" spans="1:5" ht="13.5" thickBot="1">
      <c r="A10" s="79">
        <v>3044</v>
      </c>
      <c r="B10" s="80" t="s">
        <v>11</v>
      </c>
      <c r="C10" s="81">
        <v>4000</v>
      </c>
      <c r="D10" s="81"/>
      <c r="E10" s="76">
        <f>SUM(C10:D10)</f>
        <v>4000</v>
      </c>
    </row>
    <row r="11" spans="1:5" ht="13.5" thickBot="1">
      <c r="A11" s="71">
        <v>32</v>
      </c>
      <c r="B11" s="82" t="s">
        <v>14</v>
      </c>
      <c r="C11" s="73">
        <f>SUM(C12:C28)</f>
        <v>929391</v>
      </c>
      <c r="D11" s="73">
        <f>SUM(D12:D28)</f>
        <v>0</v>
      </c>
      <c r="E11" s="73">
        <f>SUM(E12:E28)</f>
        <v>929391</v>
      </c>
    </row>
    <row r="12" spans="1:5" ht="12.75">
      <c r="A12" s="83" t="s">
        <v>57</v>
      </c>
      <c r="B12" s="84" t="s">
        <v>58</v>
      </c>
      <c r="C12" s="76">
        <v>15000</v>
      </c>
      <c r="D12" s="76"/>
      <c r="E12" s="76">
        <f aca="true" t="shared" si="0" ref="E12:E28">SUM(C12:D12)</f>
        <v>15000</v>
      </c>
    </row>
    <row r="13" spans="1:5" ht="12.75">
      <c r="A13" s="85" t="s">
        <v>57</v>
      </c>
      <c r="B13" s="86" t="s">
        <v>59</v>
      </c>
      <c r="C13" s="36">
        <v>2000</v>
      </c>
      <c r="D13" s="36"/>
      <c r="E13" s="76">
        <f t="shared" si="0"/>
        <v>2000</v>
      </c>
    </row>
    <row r="14" spans="1:5" ht="12.75">
      <c r="A14" s="85" t="s">
        <v>60</v>
      </c>
      <c r="B14" s="86" t="s">
        <v>61</v>
      </c>
      <c r="C14" s="36">
        <v>160000</v>
      </c>
      <c r="D14" s="36"/>
      <c r="E14" s="76">
        <f t="shared" si="0"/>
        <v>160000</v>
      </c>
    </row>
    <row r="15" spans="1:5" ht="12.75">
      <c r="A15" s="85" t="s">
        <v>60</v>
      </c>
      <c r="B15" s="86" t="s">
        <v>62</v>
      </c>
      <c r="C15" s="36">
        <v>91134</v>
      </c>
      <c r="D15" s="36"/>
      <c r="E15" s="76">
        <f t="shared" si="0"/>
        <v>91134</v>
      </c>
    </row>
    <row r="16" spans="1:5" ht="12.75">
      <c r="A16" s="85" t="s">
        <v>60</v>
      </c>
      <c r="B16" s="86" t="s">
        <v>63</v>
      </c>
      <c r="C16" s="36">
        <v>118833</v>
      </c>
      <c r="D16" s="36"/>
      <c r="E16" s="76">
        <f t="shared" si="0"/>
        <v>118833</v>
      </c>
    </row>
    <row r="17" spans="1:5" ht="12.75">
      <c r="A17" s="85" t="s">
        <v>60</v>
      </c>
      <c r="B17" s="86" t="s">
        <v>64</v>
      </c>
      <c r="C17" s="36">
        <v>125500</v>
      </c>
      <c r="D17" s="36"/>
      <c r="E17" s="76">
        <f t="shared" si="0"/>
        <v>125500</v>
      </c>
    </row>
    <row r="18" spans="1:5" ht="12.75" hidden="1">
      <c r="A18" s="85" t="s">
        <v>60</v>
      </c>
      <c r="B18" s="86" t="s">
        <v>65</v>
      </c>
      <c r="C18" s="36">
        <v>0</v>
      </c>
      <c r="D18" s="36"/>
      <c r="E18" s="76">
        <f t="shared" si="0"/>
        <v>0</v>
      </c>
    </row>
    <row r="19" spans="1:5" ht="12.75">
      <c r="A19" s="85" t="s">
        <v>66</v>
      </c>
      <c r="B19" s="86" t="s">
        <v>67</v>
      </c>
      <c r="C19" s="36">
        <v>26860</v>
      </c>
      <c r="D19" s="36"/>
      <c r="E19" s="76">
        <f t="shared" si="0"/>
        <v>26860</v>
      </c>
    </row>
    <row r="20" spans="1:5" ht="12.75">
      <c r="A20" s="85" t="s">
        <v>66</v>
      </c>
      <c r="B20" s="86" t="s">
        <v>68</v>
      </c>
      <c r="C20" s="87">
        <v>20836</v>
      </c>
      <c r="D20" s="36"/>
      <c r="E20" s="76">
        <f t="shared" si="0"/>
        <v>20836</v>
      </c>
    </row>
    <row r="21" spans="1:5" ht="12.75">
      <c r="A21" s="85" t="s">
        <v>69</v>
      </c>
      <c r="B21" s="86" t="s">
        <v>70</v>
      </c>
      <c r="C21" s="36">
        <v>21205</v>
      </c>
      <c r="D21" s="36"/>
      <c r="E21" s="76">
        <f t="shared" si="0"/>
        <v>21205</v>
      </c>
    </row>
    <row r="22" spans="1:5" ht="12.75">
      <c r="A22" s="85" t="s">
        <v>69</v>
      </c>
      <c r="B22" s="86" t="s">
        <v>71</v>
      </c>
      <c r="C22" s="36">
        <v>60000</v>
      </c>
      <c r="D22" s="36"/>
      <c r="E22" s="76">
        <f t="shared" si="0"/>
        <v>60000</v>
      </c>
    </row>
    <row r="23" spans="1:5" ht="12.75">
      <c r="A23" s="85" t="s">
        <v>69</v>
      </c>
      <c r="B23" s="86" t="s">
        <v>72</v>
      </c>
      <c r="C23" s="36">
        <v>12500</v>
      </c>
      <c r="D23" s="36"/>
      <c r="E23" s="76">
        <f t="shared" si="0"/>
        <v>12500</v>
      </c>
    </row>
    <row r="24" spans="1:5" ht="12.75">
      <c r="A24" s="85" t="s">
        <v>73</v>
      </c>
      <c r="B24" s="86" t="s">
        <v>74</v>
      </c>
      <c r="C24" s="36">
        <v>3844</v>
      </c>
      <c r="D24" s="36"/>
      <c r="E24" s="76">
        <f t="shared" si="0"/>
        <v>3844</v>
      </c>
    </row>
    <row r="25" spans="1:5" ht="12.75">
      <c r="A25" s="85" t="s">
        <v>73</v>
      </c>
      <c r="B25" s="86" t="s">
        <v>75</v>
      </c>
      <c r="C25" s="87">
        <v>188355</v>
      </c>
      <c r="D25" s="36"/>
      <c r="E25" s="76">
        <f t="shared" si="0"/>
        <v>188355</v>
      </c>
    </row>
    <row r="26" spans="1:5" ht="12.75">
      <c r="A26" s="85" t="s">
        <v>76</v>
      </c>
      <c r="B26" s="86" t="s">
        <v>77</v>
      </c>
      <c r="C26" s="36">
        <v>7669</v>
      </c>
      <c r="D26" s="36"/>
      <c r="E26" s="76">
        <f t="shared" si="0"/>
        <v>7669</v>
      </c>
    </row>
    <row r="27" spans="1:5" ht="13.5" thickBot="1">
      <c r="A27" s="88" t="s">
        <v>78</v>
      </c>
      <c r="B27" s="89" t="s">
        <v>79</v>
      </c>
      <c r="C27" s="36">
        <v>75655</v>
      </c>
      <c r="D27" s="36"/>
      <c r="E27" s="76">
        <f t="shared" si="0"/>
        <v>75655</v>
      </c>
    </row>
    <row r="28" spans="1:5" ht="12.75" hidden="1">
      <c r="A28" s="90" t="s">
        <v>80</v>
      </c>
      <c r="B28" s="91" t="s">
        <v>81</v>
      </c>
      <c r="C28" s="92">
        <v>0</v>
      </c>
      <c r="D28" s="93"/>
      <c r="E28" s="93">
        <f t="shared" si="0"/>
        <v>0</v>
      </c>
    </row>
    <row r="29" spans="1:5" ht="13.5" thickBot="1">
      <c r="A29" s="94">
        <v>3500.352</v>
      </c>
      <c r="B29" s="95" t="s">
        <v>15</v>
      </c>
      <c r="C29" s="96">
        <f>SUM(C30,C31,C39)</f>
        <v>4289789</v>
      </c>
      <c r="D29" s="96">
        <f>SUM(D30,D31,D39)</f>
        <v>69788</v>
      </c>
      <c r="E29" s="97">
        <f>SUM(E30,E31,E39)</f>
        <v>4359577</v>
      </c>
    </row>
    <row r="30" spans="1:5" ht="13.5" thickBot="1">
      <c r="A30" s="98" t="s">
        <v>82</v>
      </c>
      <c r="B30" s="99" t="s">
        <v>83</v>
      </c>
      <c r="C30" s="100">
        <v>1818921</v>
      </c>
      <c r="D30" s="100">
        <v>20740</v>
      </c>
      <c r="E30" s="101">
        <f>SUM(C30:D30)</f>
        <v>1839661</v>
      </c>
    </row>
    <row r="31" spans="1:5" ht="13.5" thickBot="1">
      <c r="A31" s="102" t="s">
        <v>84</v>
      </c>
      <c r="B31" s="103" t="s">
        <v>85</v>
      </c>
      <c r="C31" s="104">
        <f>SUM(C32:C38)</f>
        <v>2408333</v>
      </c>
      <c r="D31" s="104">
        <f>SUM(D32:D38)</f>
        <v>13894</v>
      </c>
      <c r="E31" s="104">
        <f>SUM(E32:E38)</f>
        <v>2422227</v>
      </c>
    </row>
    <row r="32" spans="1:5" ht="12.75">
      <c r="A32" s="83" t="s">
        <v>86</v>
      </c>
      <c r="B32" s="84" t="s">
        <v>87</v>
      </c>
      <c r="C32" s="76">
        <v>1636992</v>
      </c>
      <c r="D32" s="76"/>
      <c r="E32" s="76">
        <f aca="true" t="shared" si="1" ref="E32:E38">SUM(C32:D32)</f>
        <v>1636992</v>
      </c>
    </row>
    <row r="33" spans="1:5" ht="12.75">
      <c r="A33" s="85" t="s">
        <v>86</v>
      </c>
      <c r="B33" s="86" t="s">
        <v>88</v>
      </c>
      <c r="C33" s="36">
        <v>13639</v>
      </c>
      <c r="D33" s="36"/>
      <c r="E33" s="76">
        <f t="shared" si="1"/>
        <v>13639</v>
      </c>
    </row>
    <row r="34" spans="1:5" ht="12.75">
      <c r="A34" s="85" t="s">
        <v>86</v>
      </c>
      <c r="B34" s="86" t="s">
        <v>89</v>
      </c>
      <c r="C34" s="87">
        <v>29726</v>
      </c>
      <c r="D34" s="36"/>
      <c r="E34" s="76">
        <f t="shared" si="1"/>
        <v>29726</v>
      </c>
    </row>
    <row r="35" spans="1:5" ht="12.75">
      <c r="A35" s="85" t="s">
        <v>86</v>
      </c>
      <c r="B35" s="86" t="s">
        <v>90</v>
      </c>
      <c r="C35" s="36">
        <v>148787</v>
      </c>
      <c r="D35" s="36"/>
      <c r="E35" s="76">
        <f t="shared" si="1"/>
        <v>148787</v>
      </c>
    </row>
    <row r="36" spans="1:5" ht="12.75">
      <c r="A36" s="85" t="s">
        <v>86</v>
      </c>
      <c r="B36" s="86" t="s">
        <v>91</v>
      </c>
      <c r="C36" s="36">
        <v>47137</v>
      </c>
      <c r="D36" s="36">
        <v>152</v>
      </c>
      <c r="E36" s="76">
        <f t="shared" si="1"/>
        <v>47289</v>
      </c>
    </row>
    <row r="37" spans="1:5" ht="12.75">
      <c r="A37" s="85" t="s">
        <v>86</v>
      </c>
      <c r="B37" s="86" t="s">
        <v>92</v>
      </c>
      <c r="C37" s="36">
        <v>531605</v>
      </c>
      <c r="D37" s="36">
        <v>13742</v>
      </c>
      <c r="E37" s="76">
        <f t="shared" si="1"/>
        <v>545347</v>
      </c>
    </row>
    <row r="38" spans="1:5" ht="13.5" thickBot="1">
      <c r="A38" s="105" t="s">
        <v>86</v>
      </c>
      <c r="B38" s="106" t="s">
        <v>93</v>
      </c>
      <c r="C38" s="92">
        <v>447</v>
      </c>
      <c r="D38" s="92"/>
      <c r="E38" s="93">
        <f t="shared" si="1"/>
        <v>447</v>
      </c>
    </row>
    <row r="39" spans="1:5" ht="13.5" thickBot="1">
      <c r="A39" s="107">
        <v>3500</v>
      </c>
      <c r="B39" s="108" t="s">
        <v>94</v>
      </c>
      <c r="C39" s="109">
        <f>SUM(C40:C44)</f>
        <v>62535</v>
      </c>
      <c r="D39" s="109">
        <f>SUM(D40:D44)</f>
        <v>35154</v>
      </c>
      <c r="E39" s="110">
        <f>SUM(E40:E44)</f>
        <v>97689</v>
      </c>
    </row>
    <row r="40" spans="1:5" ht="12.75">
      <c r="A40" s="83" t="s">
        <v>95</v>
      </c>
      <c r="B40" s="111" t="s">
        <v>96</v>
      </c>
      <c r="C40" s="76">
        <v>23428</v>
      </c>
      <c r="D40" s="76"/>
      <c r="E40" s="76">
        <f>SUM(C40:D40)</f>
        <v>23428</v>
      </c>
    </row>
    <row r="41" spans="1:5" ht="12.75">
      <c r="A41" s="85" t="s">
        <v>95</v>
      </c>
      <c r="B41" s="86" t="s">
        <v>97</v>
      </c>
      <c r="C41" s="36">
        <v>15995</v>
      </c>
      <c r="D41" s="36">
        <v>-350</v>
      </c>
      <c r="E41" s="76">
        <f>SUM(C41:D41)</f>
        <v>15645</v>
      </c>
    </row>
    <row r="42" spans="1:5" ht="12.75">
      <c r="A42" s="85" t="s">
        <v>95</v>
      </c>
      <c r="B42" s="86" t="s">
        <v>98</v>
      </c>
      <c r="C42" s="36">
        <v>16721</v>
      </c>
      <c r="D42" s="36"/>
      <c r="E42" s="76">
        <f>SUM(C42:D42)</f>
        <v>16721</v>
      </c>
    </row>
    <row r="43" spans="1:5" ht="12.75">
      <c r="A43" s="88" t="s">
        <v>95</v>
      </c>
      <c r="B43" s="89" t="s">
        <v>99</v>
      </c>
      <c r="C43" s="36">
        <v>6391</v>
      </c>
      <c r="D43" s="36">
        <v>-6391</v>
      </c>
      <c r="E43" s="76">
        <f>SUM(C43:D43)</f>
        <v>0</v>
      </c>
    </row>
    <row r="44" spans="1:5" ht="13.5" thickBot="1">
      <c r="A44" s="112" t="s">
        <v>95</v>
      </c>
      <c r="B44" s="113" t="s">
        <v>100</v>
      </c>
      <c r="C44" s="92">
        <v>0</v>
      </c>
      <c r="D44" s="92">
        <v>41895</v>
      </c>
      <c r="E44" s="93">
        <f>SUM(C44:D44)</f>
        <v>41895</v>
      </c>
    </row>
    <row r="45" spans="1:5" ht="13.5" thickBot="1">
      <c r="A45" s="94">
        <v>3825.388</v>
      </c>
      <c r="B45" s="95" t="s">
        <v>19</v>
      </c>
      <c r="C45" s="96">
        <f>SUM(C46:C48)</f>
        <v>38250</v>
      </c>
      <c r="D45" s="96"/>
      <c r="E45" s="97">
        <f>SUM(E46:E48)</f>
        <v>38250</v>
      </c>
    </row>
    <row r="46" spans="1:5" ht="12.75">
      <c r="A46" s="74">
        <v>3825</v>
      </c>
      <c r="B46" s="75" t="s">
        <v>101</v>
      </c>
      <c r="C46" s="76">
        <v>35500</v>
      </c>
      <c r="D46" s="76"/>
      <c r="E46" s="76">
        <f>SUM(C46:D46)</f>
        <v>35500</v>
      </c>
    </row>
    <row r="47" spans="1:5" ht="12.75">
      <c r="A47" s="77">
        <v>3882</v>
      </c>
      <c r="B47" s="86" t="s">
        <v>102</v>
      </c>
      <c r="C47" s="36">
        <v>250</v>
      </c>
      <c r="D47" s="36"/>
      <c r="E47" s="76">
        <f>SUM(C47:D47)</f>
        <v>250</v>
      </c>
    </row>
    <row r="48" spans="1:5" ht="13.5" thickBot="1">
      <c r="A48" s="114">
        <v>3888</v>
      </c>
      <c r="B48" s="106" t="s">
        <v>103</v>
      </c>
      <c r="C48" s="92">
        <v>2500</v>
      </c>
      <c r="D48" s="92"/>
      <c r="E48" s="93">
        <f>SUM(C48:D48)</f>
        <v>2500</v>
      </c>
    </row>
    <row r="49" spans="1:5" ht="13.5" thickBot="1">
      <c r="A49" s="115" t="s">
        <v>104</v>
      </c>
      <c r="B49" s="116"/>
      <c r="C49" s="117">
        <f>SUM(C7,C11,C29,C45,)</f>
        <v>10620355</v>
      </c>
      <c r="D49" s="117">
        <f>SUM(D7,D11,D29,D45,)</f>
        <v>169788</v>
      </c>
      <c r="E49" s="118">
        <f>SUM(E7,E11,E29,E45,)</f>
        <v>10790143</v>
      </c>
    </row>
  </sheetData>
  <printOptions/>
  <pageMargins left="0.31" right="0.1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7.8515625" style="0" customWidth="1"/>
    <col min="2" max="2" width="39.8515625" style="0" customWidth="1"/>
    <col min="3" max="3" width="12.140625" style="0" customWidth="1"/>
    <col min="4" max="4" width="10.8515625" style="0" customWidth="1"/>
    <col min="5" max="5" width="12.00390625" style="0" customWidth="1"/>
  </cols>
  <sheetData>
    <row r="1" spans="1:5" ht="12.75">
      <c r="A1" s="8"/>
      <c r="B1" s="8"/>
      <c r="C1" s="8"/>
      <c r="D1" t="s">
        <v>105</v>
      </c>
      <c r="E1" s="9"/>
    </row>
    <row r="2" spans="1:5" ht="12.75">
      <c r="A2" s="8"/>
      <c r="B2" s="8"/>
      <c r="C2" s="8"/>
      <c r="D2" t="s">
        <v>53</v>
      </c>
      <c r="E2" s="9"/>
    </row>
    <row r="3" spans="1:5" ht="12.75">
      <c r="A3" s="8"/>
      <c r="B3" s="8"/>
      <c r="C3" s="8"/>
      <c r="D3" t="s">
        <v>54</v>
      </c>
      <c r="E3" s="9"/>
    </row>
    <row r="4" spans="1:5" ht="12.75">
      <c r="A4" s="8"/>
      <c r="B4" s="8"/>
      <c r="C4" s="8"/>
      <c r="D4" s="7" t="s">
        <v>202</v>
      </c>
      <c r="E4" s="9"/>
    </row>
    <row r="5" spans="1:5" ht="16.5" thickBot="1">
      <c r="A5" s="10" t="s">
        <v>106</v>
      </c>
      <c r="B5" s="11"/>
      <c r="C5" s="12"/>
      <c r="D5" s="13"/>
      <c r="E5" s="13"/>
    </row>
    <row r="6" spans="1:5" ht="45.75" thickBot="1">
      <c r="A6" s="119" t="s">
        <v>1</v>
      </c>
      <c r="B6" s="120" t="s">
        <v>107</v>
      </c>
      <c r="C6" s="121" t="s">
        <v>3</v>
      </c>
      <c r="D6" s="122" t="s">
        <v>4</v>
      </c>
      <c r="E6" s="123" t="s">
        <v>5</v>
      </c>
    </row>
    <row r="7" spans="1:5" ht="15">
      <c r="A7" s="124"/>
      <c r="B7" s="125"/>
      <c r="C7" s="126"/>
      <c r="D7" s="127"/>
      <c r="E7" s="128"/>
    </row>
    <row r="8" spans="1:5" ht="15">
      <c r="A8" s="129" t="s">
        <v>108</v>
      </c>
      <c r="B8" s="130" t="s">
        <v>109</v>
      </c>
      <c r="C8" s="147">
        <v>806334</v>
      </c>
      <c r="D8" s="147">
        <v>-350</v>
      </c>
      <c r="E8" s="147">
        <f>SUM(C8:D8)</f>
        <v>805984</v>
      </c>
    </row>
    <row r="9" spans="1:5" ht="14.25">
      <c r="A9" s="131" t="s">
        <v>110</v>
      </c>
      <c r="B9" s="132" t="s">
        <v>111</v>
      </c>
      <c r="C9" s="148">
        <v>15995</v>
      </c>
      <c r="D9" s="148">
        <v>-350</v>
      </c>
      <c r="E9" s="148">
        <f>SUM(C9:D9)</f>
        <v>15645</v>
      </c>
    </row>
    <row r="10" spans="1:5" ht="14.25">
      <c r="A10" s="131"/>
      <c r="B10" s="132"/>
      <c r="C10" s="148"/>
      <c r="D10" s="148"/>
      <c r="E10" s="148"/>
    </row>
    <row r="11" spans="1:5" ht="15">
      <c r="A11" s="133" t="s">
        <v>112</v>
      </c>
      <c r="B11" s="134" t="s">
        <v>113</v>
      </c>
      <c r="C11" s="148"/>
      <c r="D11" s="148"/>
      <c r="E11" s="148"/>
    </row>
    <row r="12" spans="1:5" ht="14.25">
      <c r="A12" s="131" t="s">
        <v>114</v>
      </c>
      <c r="B12" s="132" t="s">
        <v>115</v>
      </c>
      <c r="C12" s="148">
        <v>52337</v>
      </c>
      <c r="D12" s="148">
        <v>9743</v>
      </c>
      <c r="E12" s="148">
        <f>SUM(C12:D12)</f>
        <v>62080</v>
      </c>
    </row>
    <row r="13" spans="1:5" ht="14.25">
      <c r="A13" s="135"/>
      <c r="B13" s="136"/>
      <c r="C13" s="149"/>
      <c r="D13" s="149"/>
      <c r="E13" s="149"/>
    </row>
    <row r="14" spans="1:5" ht="15">
      <c r="A14" s="133" t="s">
        <v>116</v>
      </c>
      <c r="B14" s="134" t="s">
        <v>117</v>
      </c>
      <c r="C14" s="148"/>
      <c r="D14" s="149"/>
      <c r="E14" s="149"/>
    </row>
    <row r="15" spans="1:5" ht="14.25">
      <c r="A15" s="131" t="s">
        <v>118</v>
      </c>
      <c r="B15" s="132" t="s">
        <v>31</v>
      </c>
      <c r="C15" s="148">
        <v>58096</v>
      </c>
      <c r="D15" s="149">
        <v>1130</v>
      </c>
      <c r="E15" s="149">
        <f>SUM(C15:D15)</f>
        <v>59226</v>
      </c>
    </row>
    <row r="16" spans="1:5" ht="14.25">
      <c r="A16" s="135"/>
      <c r="B16" s="136"/>
      <c r="C16" s="149"/>
      <c r="D16" s="149"/>
      <c r="E16" s="149"/>
    </row>
    <row r="17" spans="1:5" ht="15">
      <c r="A17" s="129" t="s">
        <v>119</v>
      </c>
      <c r="B17" s="130" t="s">
        <v>120</v>
      </c>
      <c r="C17" s="147">
        <v>412439</v>
      </c>
      <c r="D17" s="147">
        <v>2040</v>
      </c>
      <c r="E17" s="147">
        <f>SUM(C17:D17)</f>
        <v>414479</v>
      </c>
    </row>
    <row r="18" spans="1:5" ht="14.25">
      <c r="A18" s="131" t="s">
        <v>118</v>
      </c>
      <c r="B18" s="132" t="s">
        <v>31</v>
      </c>
      <c r="C18" s="148">
        <v>205338</v>
      </c>
      <c r="D18" s="148">
        <v>2040</v>
      </c>
      <c r="E18" s="148">
        <f>SUM(C18:D18)</f>
        <v>207378</v>
      </c>
    </row>
    <row r="19" spans="1:5" ht="14.25">
      <c r="A19" s="131"/>
      <c r="B19" s="132"/>
      <c r="C19" s="148"/>
      <c r="D19" s="148"/>
      <c r="E19" s="148"/>
    </row>
    <row r="20" spans="1:5" ht="15">
      <c r="A20" s="137" t="s">
        <v>198</v>
      </c>
      <c r="B20" s="138" t="s">
        <v>199</v>
      </c>
      <c r="C20" s="150"/>
      <c r="D20" s="148"/>
      <c r="E20" s="148"/>
    </row>
    <row r="21" spans="1:5" ht="14.25">
      <c r="A21" s="139" t="s">
        <v>118</v>
      </c>
      <c r="B21" s="140" t="s">
        <v>31</v>
      </c>
      <c r="C21" s="148">
        <v>79456</v>
      </c>
      <c r="D21" s="148">
        <v>-15000</v>
      </c>
      <c r="E21" s="148">
        <f>SUM(C21:D21)</f>
        <v>64456</v>
      </c>
    </row>
    <row r="22" spans="1:5" ht="14.25">
      <c r="A22" s="131"/>
      <c r="B22" s="132"/>
      <c r="C22" s="148"/>
      <c r="D22" s="148"/>
      <c r="E22" s="148"/>
    </row>
    <row r="23" spans="1:5" ht="15">
      <c r="A23" s="133" t="s">
        <v>198</v>
      </c>
      <c r="B23" s="134" t="s">
        <v>203</v>
      </c>
      <c r="C23" s="148"/>
      <c r="D23" s="148"/>
      <c r="E23" s="148"/>
    </row>
    <row r="24" spans="1:5" ht="14.25">
      <c r="A24" s="139" t="s">
        <v>118</v>
      </c>
      <c r="B24" s="140" t="s">
        <v>31</v>
      </c>
      <c r="C24" s="148"/>
      <c r="D24" s="148">
        <v>15000</v>
      </c>
      <c r="E24" s="148">
        <f>SUM(C24:D24)</f>
        <v>15000</v>
      </c>
    </row>
    <row r="25" spans="1:5" ht="14.25">
      <c r="A25" s="131"/>
      <c r="B25" s="132" t="s">
        <v>121</v>
      </c>
      <c r="C25" s="148"/>
      <c r="D25" s="148"/>
      <c r="E25" s="148"/>
    </row>
    <row r="26" spans="1:5" ht="15">
      <c r="A26" s="133" t="s">
        <v>122</v>
      </c>
      <c r="B26" s="134" t="s">
        <v>123</v>
      </c>
      <c r="C26" s="151">
        <v>65200</v>
      </c>
      <c r="D26" s="151">
        <v>5000</v>
      </c>
      <c r="E26" s="151">
        <f>SUM(C26:D26)</f>
        <v>70200</v>
      </c>
    </row>
    <row r="27" spans="1:5" ht="14.25">
      <c r="A27" s="131" t="s">
        <v>118</v>
      </c>
      <c r="B27" s="132" t="s">
        <v>31</v>
      </c>
      <c r="C27" s="148">
        <v>27825</v>
      </c>
      <c r="D27" s="148">
        <v>5000</v>
      </c>
      <c r="E27" s="148">
        <f>SUM(C27:D27)</f>
        <v>32825</v>
      </c>
    </row>
    <row r="28" spans="1:5" ht="14.25">
      <c r="A28" s="131"/>
      <c r="B28" s="132"/>
      <c r="C28" s="148"/>
      <c r="D28" s="148"/>
      <c r="E28" s="148"/>
    </row>
    <row r="29" spans="1:5" ht="15">
      <c r="A29" s="133" t="s">
        <v>124</v>
      </c>
      <c r="B29" s="134" t="s">
        <v>125</v>
      </c>
      <c r="C29" s="151">
        <v>61138</v>
      </c>
      <c r="D29" s="151">
        <v>2734</v>
      </c>
      <c r="E29" s="151">
        <f>SUM(C29:D29)</f>
        <v>63872</v>
      </c>
    </row>
    <row r="30" spans="1:5" ht="14.25">
      <c r="A30" s="131" t="s">
        <v>118</v>
      </c>
      <c r="B30" s="132" t="s">
        <v>31</v>
      </c>
      <c r="C30" s="148">
        <v>22345</v>
      </c>
      <c r="D30" s="148">
        <v>2734</v>
      </c>
      <c r="E30" s="148">
        <f>SUM(C30:D30)</f>
        <v>25079</v>
      </c>
    </row>
    <row r="31" spans="1:5" ht="14.25">
      <c r="A31" s="131"/>
      <c r="B31" s="132"/>
      <c r="C31" s="148"/>
      <c r="D31" s="148"/>
      <c r="E31" s="148"/>
    </row>
    <row r="32" spans="1:5" ht="15">
      <c r="A32" s="129" t="s">
        <v>126</v>
      </c>
      <c r="B32" s="130" t="s">
        <v>127</v>
      </c>
      <c r="C32" s="147">
        <v>214590</v>
      </c>
      <c r="D32" s="147">
        <v>2246</v>
      </c>
      <c r="E32" s="147">
        <f>SUM(C32:D32)</f>
        <v>216836</v>
      </c>
    </row>
    <row r="33" spans="1:5" ht="14.25">
      <c r="A33" s="131" t="s">
        <v>110</v>
      </c>
      <c r="B33" s="132" t="s">
        <v>30</v>
      </c>
      <c r="C33" s="148">
        <v>166937</v>
      </c>
      <c r="D33" s="148">
        <v>2246</v>
      </c>
      <c r="E33" s="148">
        <f>SUM(C33:D33)</f>
        <v>169183</v>
      </c>
    </row>
    <row r="34" spans="1:5" ht="14.25">
      <c r="A34" s="131"/>
      <c r="B34" s="132"/>
      <c r="C34" s="148"/>
      <c r="D34" s="148"/>
      <c r="E34" s="148"/>
    </row>
    <row r="35" spans="1:5" ht="15">
      <c r="A35" s="133" t="s">
        <v>126</v>
      </c>
      <c r="B35" s="134" t="s">
        <v>128</v>
      </c>
      <c r="C35" s="151">
        <v>494934</v>
      </c>
      <c r="D35" s="151">
        <v>5390</v>
      </c>
      <c r="E35" s="151">
        <f>SUM(C35:D35)</f>
        <v>500324</v>
      </c>
    </row>
    <row r="36" spans="1:5" ht="14.25">
      <c r="A36" s="131" t="s">
        <v>110</v>
      </c>
      <c r="B36" s="132" t="s">
        <v>30</v>
      </c>
      <c r="C36" s="148">
        <v>385969</v>
      </c>
      <c r="D36" s="148">
        <v>5390</v>
      </c>
      <c r="E36" s="148">
        <f>SUM(C36:D36)</f>
        <v>391359</v>
      </c>
    </row>
    <row r="37" spans="1:5" ht="14.25">
      <c r="A37" s="131"/>
      <c r="B37" s="132"/>
      <c r="C37" s="148"/>
      <c r="D37" s="148"/>
      <c r="E37" s="148"/>
    </row>
    <row r="38" spans="1:5" ht="15">
      <c r="A38" s="133" t="s">
        <v>126</v>
      </c>
      <c r="B38" s="134" t="s">
        <v>129</v>
      </c>
      <c r="C38" s="151">
        <v>531379</v>
      </c>
      <c r="D38" s="151">
        <v>5722</v>
      </c>
      <c r="E38" s="151">
        <f>SUM(C38:D38)</f>
        <v>537101</v>
      </c>
    </row>
    <row r="39" spans="1:5" ht="14.25">
      <c r="A39" s="131" t="s">
        <v>110</v>
      </c>
      <c r="B39" s="132" t="s">
        <v>30</v>
      </c>
      <c r="C39" s="148">
        <v>407668</v>
      </c>
      <c r="D39" s="148">
        <v>5722</v>
      </c>
      <c r="E39" s="148">
        <f>SUM(C39:D39)</f>
        <v>413390</v>
      </c>
    </row>
    <row r="40" spans="1:5" ht="14.25">
      <c r="A40" s="131"/>
      <c r="B40" s="132"/>
      <c r="C40" s="148"/>
      <c r="D40" s="148"/>
      <c r="E40" s="148"/>
    </row>
    <row r="41" spans="1:5" ht="15">
      <c r="A41" s="133" t="s">
        <v>126</v>
      </c>
      <c r="B41" s="134" t="s">
        <v>130</v>
      </c>
      <c r="C41" s="151">
        <v>237740</v>
      </c>
      <c r="D41" s="151">
        <v>2189</v>
      </c>
      <c r="E41" s="151">
        <f>SUM(C41:D41)</f>
        <v>239929</v>
      </c>
    </row>
    <row r="42" spans="1:5" ht="14.25">
      <c r="A42" s="131" t="s">
        <v>110</v>
      </c>
      <c r="B42" s="132" t="s">
        <v>30</v>
      </c>
      <c r="C42" s="148">
        <v>169757</v>
      </c>
      <c r="D42" s="148">
        <v>2189</v>
      </c>
      <c r="E42" s="148">
        <f>SUM(C42:D42)</f>
        <v>171946</v>
      </c>
    </row>
    <row r="43" spans="1:5" ht="14.25" hidden="1">
      <c r="A43" s="131"/>
      <c r="B43" s="132"/>
      <c r="C43" s="148"/>
      <c r="D43" s="148"/>
      <c r="E43" s="148"/>
    </row>
    <row r="44" spans="1:5" ht="14.25" hidden="1">
      <c r="A44" s="131"/>
      <c r="B44" s="132"/>
      <c r="C44" s="148"/>
      <c r="D44" s="148"/>
      <c r="E44" s="148"/>
    </row>
    <row r="45" spans="1:5" ht="14.25">
      <c r="A45" s="131"/>
      <c r="B45" s="132"/>
      <c r="C45" s="148"/>
      <c r="D45" s="148"/>
      <c r="E45" s="148"/>
    </row>
    <row r="46" spans="1:5" ht="15">
      <c r="A46" s="133" t="s">
        <v>126</v>
      </c>
      <c r="B46" s="134" t="s">
        <v>131</v>
      </c>
      <c r="C46" s="151">
        <v>499669</v>
      </c>
      <c r="D46" s="151">
        <v>5311</v>
      </c>
      <c r="E46" s="151">
        <f>SUM(C46:D46)</f>
        <v>504980</v>
      </c>
    </row>
    <row r="47" spans="1:5" ht="14.25">
      <c r="A47" s="131" t="s">
        <v>110</v>
      </c>
      <c r="B47" s="132" t="s">
        <v>30</v>
      </c>
      <c r="C47" s="148">
        <v>387809</v>
      </c>
      <c r="D47" s="148">
        <v>5311</v>
      </c>
      <c r="E47" s="148">
        <f>SUM(C47:D47)</f>
        <v>393120</v>
      </c>
    </row>
    <row r="48" spans="1:5" ht="14.25">
      <c r="A48" s="131"/>
      <c r="B48" s="132"/>
      <c r="C48" s="148"/>
      <c r="D48" s="148"/>
      <c r="E48" s="148"/>
    </row>
    <row r="49" spans="1:5" ht="15">
      <c r="A49" s="133" t="s">
        <v>132</v>
      </c>
      <c r="B49" s="134" t="s">
        <v>133</v>
      </c>
      <c r="C49" s="151">
        <v>324409</v>
      </c>
      <c r="D49" s="151">
        <v>13565</v>
      </c>
      <c r="E49" s="151">
        <f>SUM(C49:D49)</f>
        <v>337974</v>
      </c>
    </row>
    <row r="50" spans="1:5" ht="14.25">
      <c r="A50" s="131" t="s">
        <v>110</v>
      </c>
      <c r="B50" s="132" t="s">
        <v>134</v>
      </c>
      <c r="C50" s="148"/>
      <c r="D50" s="148"/>
      <c r="E50" s="148"/>
    </row>
    <row r="51" spans="1:5" ht="14.25">
      <c r="A51" s="131"/>
      <c r="B51" s="132" t="s">
        <v>135</v>
      </c>
      <c r="C51" s="148">
        <v>172135</v>
      </c>
      <c r="D51" s="148">
        <v>13565</v>
      </c>
      <c r="E51" s="148">
        <f>SUM(C51:D51)</f>
        <v>185700</v>
      </c>
    </row>
    <row r="52" spans="1:5" ht="15">
      <c r="A52" s="131"/>
      <c r="B52" s="134"/>
      <c r="C52" s="148"/>
      <c r="D52" s="148"/>
      <c r="E52" s="148"/>
    </row>
    <row r="53" spans="1:5" ht="15">
      <c r="A53" s="141" t="s">
        <v>136</v>
      </c>
      <c r="B53" s="142" t="s">
        <v>137</v>
      </c>
      <c r="C53" s="150"/>
      <c r="D53" s="150"/>
      <c r="E53" s="150"/>
    </row>
    <row r="54" spans="1:5" ht="14.25">
      <c r="A54" s="131" t="s">
        <v>118</v>
      </c>
      <c r="B54" s="132" t="s">
        <v>31</v>
      </c>
      <c r="C54" s="148">
        <v>12469</v>
      </c>
      <c r="D54" s="148">
        <v>2443</v>
      </c>
      <c r="E54" s="148">
        <f>SUM(C54:D54)</f>
        <v>14912</v>
      </c>
    </row>
    <row r="55" spans="1:5" ht="15">
      <c r="A55" s="141"/>
      <c r="B55" s="142"/>
      <c r="C55" s="148"/>
      <c r="D55" s="148"/>
      <c r="E55" s="148"/>
    </row>
    <row r="56" spans="1:5" ht="15">
      <c r="A56" s="129" t="s">
        <v>138</v>
      </c>
      <c r="B56" s="130" t="s">
        <v>139</v>
      </c>
      <c r="C56" s="147">
        <v>87891</v>
      </c>
      <c r="D56" s="147">
        <v>6144</v>
      </c>
      <c r="E56" s="147">
        <f>SUM(C56:D56)</f>
        <v>94035</v>
      </c>
    </row>
    <row r="57" spans="1:5" ht="14.25">
      <c r="A57" s="131" t="s">
        <v>140</v>
      </c>
      <c r="B57" s="132" t="s">
        <v>115</v>
      </c>
      <c r="C57" s="148">
        <v>9587</v>
      </c>
      <c r="D57" s="148">
        <v>6144</v>
      </c>
      <c r="E57" s="148">
        <f>SUM(C57:D57)</f>
        <v>15731</v>
      </c>
    </row>
    <row r="58" spans="1:5" ht="14.25">
      <c r="A58" s="131"/>
      <c r="B58" s="132"/>
      <c r="C58" s="148"/>
      <c r="D58" s="148"/>
      <c r="E58" s="148"/>
    </row>
    <row r="59" spans="1:5" ht="15">
      <c r="A59" s="133" t="s">
        <v>141</v>
      </c>
      <c r="B59" s="134" t="s">
        <v>92</v>
      </c>
      <c r="C59" s="150"/>
      <c r="D59" s="150"/>
      <c r="E59" s="150"/>
    </row>
    <row r="60" spans="1:5" ht="14.25">
      <c r="A60" s="131" t="s">
        <v>140</v>
      </c>
      <c r="B60" s="132" t="s">
        <v>115</v>
      </c>
      <c r="C60" s="148">
        <v>567481</v>
      </c>
      <c r="D60" s="148">
        <v>13742</v>
      </c>
      <c r="E60" s="148">
        <f>SUM(C60:D60)</f>
        <v>581223</v>
      </c>
    </row>
    <row r="61" spans="1:5" ht="15">
      <c r="A61" s="133"/>
      <c r="B61" s="134"/>
      <c r="C61" s="148"/>
      <c r="D61" s="148"/>
      <c r="E61" s="148"/>
    </row>
    <row r="62" spans="1:5" ht="15">
      <c r="A62" s="133" t="s">
        <v>141</v>
      </c>
      <c r="B62" s="134" t="s">
        <v>142</v>
      </c>
      <c r="C62" s="150"/>
      <c r="D62" s="150"/>
      <c r="E62" s="150"/>
    </row>
    <row r="63" spans="1:5" ht="14.25">
      <c r="A63" s="131" t="s">
        <v>140</v>
      </c>
      <c r="B63" s="132" t="s">
        <v>115</v>
      </c>
      <c r="C63" s="148">
        <v>19958</v>
      </c>
      <c r="D63" s="148">
        <v>152</v>
      </c>
      <c r="E63" s="148">
        <f>SUM(C63:D63)</f>
        <v>20110</v>
      </c>
    </row>
    <row r="64" spans="1:5" ht="15">
      <c r="A64" s="133"/>
      <c r="B64" s="132"/>
      <c r="C64" s="148"/>
      <c r="D64" s="148"/>
      <c r="E64" s="148"/>
    </row>
    <row r="65" spans="1:5" ht="15">
      <c r="A65" s="133" t="s">
        <v>143</v>
      </c>
      <c r="B65" s="134" t="s">
        <v>144</v>
      </c>
      <c r="C65" s="150"/>
      <c r="D65" s="150"/>
      <c r="E65" s="150"/>
    </row>
    <row r="66" spans="1:5" ht="14.25">
      <c r="A66" s="131" t="s">
        <v>140</v>
      </c>
      <c r="B66" s="132" t="s">
        <v>115</v>
      </c>
      <c r="C66" s="148">
        <v>159826</v>
      </c>
      <c r="D66" s="148">
        <v>1094</v>
      </c>
      <c r="E66" s="148">
        <f>SUM(C66:D66)</f>
        <v>160920</v>
      </c>
    </row>
    <row r="67" spans="1:5" ht="15">
      <c r="A67" s="133"/>
      <c r="B67" s="134"/>
      <c r="C67" s="150"/>
      <c r="D67" s="150"/>
      <c r="E67" s="150"/>
    </row>
    <row r="68" spans="1:5" ht="15.75" thickBot="1">
      <c r="A68" s="143"/>
      <c r="B68" s="143"/>
      <c r="C68" s="152"/>
      <c r="D68" s="153"/>
      <c r="E68" s="152"/>
    </row>
    <row r="69" spans="1:5" ht="15.75" thickBot="1">
      <c r="A69" s="144" t="s">
        <v>145</v>
      </c>
      <c r="B69" s="145"/>
      <c r="C69" s="146">
        <v>10638168</v>
      </c>
      <c r="D69" s="146">
        <f>D9+D12+D15+D18+D27+D30+D33+D36+D39+D42+D47+D51+D54+D57+D60+D63+D66</f>
        <v>78295</v>
      </c>
      <c r="E69" s="146">
        <f>SUM(C69:D69)</f>
        <v>10716463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G38" sqref="G38"/>
    </sheetView>
  </sheetViews>
  <sheetFormatPr defaultColWidth="9.140625" defaultRowHeight="12.75"/>
  <cols>
    <col min="1" max="1" width="4.7109375" style="0" customWidth="1"/>
    <col min="2" max="2" width="51.57421875" style="0" customWidth="1"/>
    <col min="3" max="3" width="10.57421875" style="0" customWidth="1"/>
    <col min="4" max="4" width="10.8515625" style="0" customWidth="1"/>
    <col min="5" max="5" width="9.7109375" style="0" customWidth="1"/>
  </cols>
  <sheetData>
    <row r="1" ht="12.75">
      <c r="D1" t="s">
        <v>146</v>
      </c>
    </row>
    <row r="2" ht="12.75">
      <c r="D2" t="s">
        <v>53</v>
      </c>
    </row>
    <row r="3" ht="12.75">
      <c r="D3" t="s">
        <v>54</v>
      </c>
    </row>
    <row r="4" ht="12.75">
      <c r="D4" s="7" t="s">
        <v>202</v>
      </c>
    </row>
    <row r="5" spans="1:5" ht="15.75" thickBot="1">
      <c r="A5" s="14" t="s">
        <v>147</v>
      </c>
      <c r="B5" s="15"/>
      <c r="C5" s="15"/>
      <c r="D5" s="15"/>
      <c r="E5" s="15"/>
    </row>
    <row r="6" spans="1:5" ht="15.75" thickBot="1">
      <c r="A6" s="16"/>
      <c r="B6" s="17"/>
      <c r="C6" s="18" t="s">
        <v>148</v>
      </c>
      <c r="D6" s="19"/>
      <c r="E6" s="20" t="s">
        <v>149</v>
      </c>
    </row>
    <row r="7" spans="1:5" ht="13.5" thickBot="1">
      <c r="A7" s="154"/>
      <c r="B7" s="155"/>
      <c r="C7" s="156" t="s">
        <v>150</v>
      </c>
      <c r="D7" s="157" t="s">
        <v>151</v>
      </c>
      <c r="E7" s="158" t="s">
        <v>152</v>
      </c>
    </row>
    <row r="8" spans="1:5" ht="13.5" thickBot="1">
      <c r="A8" s="159">
        <v>15</v>
      </c>
      <c r="B8" s="160" t="s">
        <v>153</v>
      </c>
      <c r="C8" s="161">
        <f>SUM(C9:C45)</f>
        <v>-1317466</v>
      </c>
      <c r="D8" s="161">
        <f>SUM(D9:D45)</f>
        <v>-2821380</v>
      </c>
      <c r="E8" s="161">
        <f>SUM(E9:E45)</f>
        <v>-4138846</v>
      </c>
    </row>
    <row r="9" spans="1:5" ht="24.75" customHeight="1">
      <c r="A9" s="162" t="s">
        <v>154</v>
      </c>
      <c r="B9" s="163" t="s">
        <v>155</v>
      </c>
      <c r="C9" s="164">
        <v>-125278</v>
      </c>
      <c r="D9" s="165">
        <v>-1127494</v>
      </c>
      <c r="E9" s="164">
        <f>SUM(C9:D9)</f>
        <v>-1252772</v>
      </c>
    </row>
    <row r="10" spans="1:5" ht="14.25" customHeight="1">
      <c r="A10" s="162"/>
      <c r="B10" s="163"/>
      <c r="C10" s="164"/>
      <c r="D10" s="165"/>
      <c r="E10" s="164"/>
    </row>
    <row r="11" spans="1:5" ht="12.75">
      <c r="A11" s="162" t="s">
        <v>156</v>
      </c>
      <c r="B11" s="166" t="s">
        <v>157</v>
      </c>
      <c r="C11" s="167">
        <v>-163300</v>
      </c>
      <c r="D11" s="168">
        <v>-479181</v>
      </c>
      <c r="E11" s="167">
        <f>SUM(C11:D11)</f>
        <v>-642481</v>
      </c>
    </row>
    <row r="12" spans="1:5" ht="12.75">
      <c r="A12" s="162"/>
      <c r="B12" s="166"/>
      <c r="C12" s="167"/>
      <c r="D12" s="168"/>
      <c r="E12" s="167"/>
    </row>
    <row r="13" spans="1:5" ht="12.75">
      <c r="A13" s="162" t="s">
        <v>158</v>
      </c>
      <c r="B13" s="166" t="s">
        <v>159</v>
      </c>
      <c r="C13" s="167">
        <v>-65000</v>
      </c>
      <c r="D13" s="168"/>
      <c r="E13" s="167">
        <f>SUM(C13:D13)</f>
        <v>-65000</v>
      </c>
    </row>
    <row r="14" spans="1:5" ht="12.75">
      <c r="A14" s="162"/>
      <c r="B14" s="166"/>
      <c r="C14" s="167"/>
      <c r="D14" s="168"/>
      <c r="E14" s="167"/>
    </row>
    <row r="15" spans="1:5" ht="12.75">
      <c r="A15" s="162" t="s">
        <v>160</v>
      </c>
      <c r="B15" s="166" t="s">
        <v>161</v>
      </c>
      <c r="C15" s="167">
        <v>-50000</v>
      </c>
      <c r="D15" s="168"/>
      <c r="E15" s="167">
        <f>SUM(C15:D15)</f>
        <v>-50000</v>
      </c>
    </row>
    <row r="16" spans="1:5" ht="12.75">
      <c r="A16" s="162"/>
      <c r="B16" s="166"/>
      <c r="C16" s="167"/>
      <c r="D16" s="168"/>
      <c r="E16" s="167"/>
    </row>
    <row r="17" spans="1:5" ht="15.75" customHeight="1">
      <c r="A17" s="162" t="s">
        <v>162</v>
      </c>
      <c r="B17" s="169" t="s">
        <v>163</v>
      </c>
      <c r="C17" s="170">
        <v>-324425</v>
      </c>
      <c r="D17" s="171">
        <v>-57442</v>
      </c>
      <c r="E17" s="170">
        <f>SUM(C17:D17)</f>
        <v>-381867</v>
      </c>
    </row>
    <row r="18" spans="1:5" ht="15.75" customHeight="1">
      <c r="A18" s="162"/>
      <c r="B18" s="169"/>
      <c r="C18" s="170"/>
      <c r="D18" s="171"/>
      <c r="E18" s="170"/>
    </row>
    <row r="19" spans="1:5" ht="12.75">
      <c r="A19" s="162" t="s">
        <v>164</v>
      </c>
      <c r="B19" s="172" t="s">
        <v>165</v>
      </c>
      <c r="C19" s="173">
        <v>-399682</v>
      </c>
      <c r="D19" s="174">
        <v>-451152</v>
      </c>
      <c r="E19" s="173">
        <f>SUM(C19:D19)</f>
        <v>-850834</v>
      </c>
    </row>
    <row r="20" spans="1:5" ht="12.75">
      <c r="A20" s="162"/>
      <c r="B20" s="172"/>
      <c r="C20" s="173"/>
      <c r="D20" s="174"/>
      <c r="E20" s="173"/>
    </row>
    <row r="21" spans="1:5" ht="12.75">
      <c r="A21" s="162" t="s">
        <v>166</v>
      </c>
      <c r="B21" s="175" t="s">
        <v>167</v>
      </c>
      <c r="C21" s="176">
        <v>-8050</v>
      </c>
      <c r="D21" s="177">
        <v>-112053</v>
      </c>
      <c r="E21" s="176">
        <f>SUM(C21:D21)</f>
        <v>-120103</v>
      </c>
    </row>
    <row r="22" spans="1:5" ht="12.75">
      <c r="A22" s="162"/>
      <c r="B22" s="175"/>
      <c r="C22" s="176"/>
      <c r="D22" s="177"/>
      <c r="E22" s="176"/>
    </row>
    <row r="23" spans="1:5" ht="26.25" customHeight="1">
      <c r="A23" s="162" t="s">
        <v>168</v>
      </c>
      <c r="B23" s="226" t="s">
        <v>169</v>
      </c>
      <c r="C23" s="179">
        <v>-33422</v>
      </c>
      <c r="D23" s="180">
        <v>-216305</v>
      </c>
      <c r="E23" s="179">
        <f>SUM(C23:D23)</f>
        <v>-249727</v>
      </c>
    </row>
    <row r="24" spans="1:5" ht="12.75">
      <c r="A24" s="162"/>
      <c r="B24" s="178"/>
      <c r="C24" s="179"/>
      <c r="D24" s="180"/>
      <c r="E24" s="179"/>
    </row>
    <row r="25" spans="1:5" ht="12.75">
      <c r="A25" s="162" t="s">
        <v>170</v>
      </c>
      <c r="B25" s="178" t="s">
        <v>171</v>
      </c>
      <c r="C25" s="179"/>
      <c r="D25" s="180">
        <v>-191706</v>
      </c>
      <c r="E25" s="179">
        <f>SUM(C25:D25)</f>
        <v>-191706</v>
      </c>
    </row>
    <row r="26" spans="1:5" ht="12.75">
      <c r="A26" s="162"/>
      <c r="B26" s="178"/>
      <c r="C26" s="179"/>
      <c r="D26" s="180"/>
      <c r="E26" s="179"/>
    </row>
    <row r="27" spans="1:5" ht="12.75">
      <c r="A27" s="162" t="s">
        <v>172</v>
      </c>
      <c r="B27" s="178" t="s">
        <v>173</v>
      </c>
      <c r="C27" s="179">
        <v>-1000</v>
      </c>
      <c r="D27" s="180">
        <v>-32631</v>
      </c>
      <c r="E27" s="179">
        <f>SUM(C27:D27)</f>
        <v>-33631</v>
      </c>
    </row>
    <row r="28" spans="1:5" ht="12.75">
      <c r="A28" s="162"/>
      <c r="B28" s="178"/>
      <c r="C28" s="179"/>
      <c r="D28" s="180"/>
      <c r="E28" s="179"/>
    </row>
    <row r="29" spans="1:5" ht="12.75">
      <c r="A29" s="162" t="s">
        <v>174</v>
      </c>
      <c r="B29" s="178" t="s">
        <v>175</v>
      </c>
      <c r="C29" s="179"/>
      <c r="D29" s="180">
        <v>-63287</v>
      </c>
      <c r="E29" s="179">
        <f>SUM(C29:D29)</f>
        <v>-63287</v>
      </c>
    </row>
    <row r="30" spans="1:5" ht="12.75">
      <c r="A30" s="162"/>
      <c r="B30" s="178"/>
      <c r="C30" s="179"/>
      <c r="D30" s="180"/>
      <c r="E30" s="179"/>
    </row>
    <row r="31" spans="1:5" ht="12.75">
      <c r="A31" s="162" t="s">
        <v>176</v>
      </c>
      <c r="B31" s="181" t="s">
        <v>177</v>
      </c>
      <c r="C31" s="182">
        <v>-12676</v>
      </c>
      <c r="D31" s="183"/>
      <c r="E31" s="182">
        <f>SUM(C31:D31)</f>
        <v>-12676</v>
      </c>
    </row>
    <row r="32" spans="1:5" ht="12.75">
      <c r="A32" s="162"/>
      <c r="B32" s="181"/>
      <c r="C32" s="182"/>
      <c r="D32" s="183"/>
      <c r="E32" s="182"/>
    </row>
    <row r="33" spans="1:5" ht="12.75">
      <c r="A33" s="162" t="s">
        <v>178</v>
      </c>
      <c r="B33" s="172" t="s">
        <v>179</v>
      </c>
      <c r="C33" s="173">
        <v>-10000</v>
      </c>
      <c r="D33" s="174">
        <v>-26217</v>
      </c>
      <c r="E33" s="173">
        <f>SUM(C33:D33)</f>
        <v>-36217</v>
      </c>
    </row>
    <row r="34" spans="1:5" ht="12.75">
      <c r="A34" s="162"/>
      <c r="B34" s="172"/>
      <c r="C34" s="173"/>
      <c r="D34" s="174"/>
      <c r="E34" s="173"/>
    </row>
    <row r="35" spans="1:5" ht="12.75">
      <c r="A35" s="162" t="s">
        <v>180</v>
      </c>
      <c r="B35" s="184" t="s">
        <v>181</v>
      </c>
      <c r="C35" s="185">
        <v>-7507</v>
      </c>
      <c r="D35" s="186">
        <v>-31956</v>
      </c>
      <c r="E35" s="185">
        <f>SUM(C35:D35)</f>
        <v>-39463</v>
      </c>
    </row>
    <row r="36" spans="1:5" ht="12.75">
      <c r="A36" s="162"/>
      <c r="B36" s="184"/>
      <c r="C36" s="185"/>
      <c r="D36" s="186"/>
      <c r="E36" s="185"/>
    </row>
    <row r="37" spans="1:5" ht="37.5" customHeight="1">
      <c r="A37" s="162" t="s">
        <v>182</v>
      </c>
      <c r="B37" s="187" t="s">
        <v>183</v>
      </c>
      <c r="C37" s="188">
        <v>-8039</v>
      </c>
      <c r="D37" s="189">
        <v>-31956</v>
      </c>
      <c r="E37" s="188">
        <f>SUM(C37:D37)</f>
        <v>-39995</v>
      </c>
    </row>
    <row r="38" spans="1:5" ht="16.5" customHeight="1">
      <c r="A38" s="162"/>
      <c r="B38" s="187"/>
      <c r="C38" s="188"/>
      <c r="D38" s="189"/>
      <c r="E38" s="188"/>
    </row>
    <row r="39" spans="1:5" ht="12.75">
      <c r="A39" s="162" t="s">
        <v>184</v>
      </c>
      <c r="B39" s="184" t="s">
        <v>185</v>
      </c>
      <c r="C39" s="185">
        <v>-65000</v>
      </c>
      <c r="D39" s="186"/>
      <c r="E39" s="185">
        <f>SUM(C39:D39)</f>
        <v>-65000</v>
      </c>
    </row>
    <row r="40" spans="1:5" ht="12.75">
      <c r="A40" s="162"/>
      <c r="B40" s="184"/>
      <c r="C40" s="185"/>
      <c r="D40" s="186"/>
      <c r="E40" s="185"/>
    </row>
    <row r="41" spans="1:5" ht="12.75">
      <c r="A41" s="162" t="s">
        <v>186</v>
      </c>
      <c r="B41" s="184" t="s">
        <v>187</v>
      </c>
      <c r="C41" s="185">
        <v>-10000</v>
      </c>
      <c r="D41" s="186"/>
      <c r="E41" s="185">
        <f>SUM(C41:D41)</f>
        <v>-10000</v>
      </c>
    </row>
    <row r="42" spans="1:5" ht="12.75">
      <c r="A42" s="162"/>
      <c r="B42" s="184"/>
      <c r="C42" s="185"/>
      <c r="D42" s="186"/>
      <c r="E42" s="185"/>
    </row>
    <row r="43" spans="1:5" ht="12.75">
      <c r="A43" s="162" t="s">
        <v>188</v>
      </c>
      <c r="B43" s="172" t="s">
        <v>189</v>
      </c>
      <c r="C43" s="173">
        <v>-4087</v>
      </c>
      <c r="D43" s="174"/>
      <c r="E43" s="173">
        <f>SUM(C43:D43)</f>
        <v>-4087</v>
      </c>
    </row>
    <row r="44" spans="1:5" ht="12.75">
      <c r="A44" s="162"/>
      <c r="B44" s="172"/>
      <c r="C44" s="173"/>
      <c r="D44" s="174"/>
      <c r="E44" s="173"/>
    </row>
    <row r="45" spans="1:5" ht="12.75">
      <c r="A45" s="162" t="s">
        <v>190</v>
      </c>
      <c r="B45" s="190" t="s">
        <v>200</v>
      </c>
      <c r="C45" s="173">
        <v>-30000</v>
      </c>
      <c r="D45" s="174"/>
      <c r="E45" s="173">
        <f>SUM(C45:D45)</f>
        <v>-30000</v>
      </c>
    </row>
    <row r="46" spans="1:5" ht="13.5" thickBot="1">
      <c r="A46" s="191"/>
      <c r="B46" s="192"/>
      <c r="C46" s="193"/>
      <c r="D46" s="194"/>
      <c r="E46" s="193"/>
    </row>
    <row r="47" spans="1:5" ht="13.5" hidden="1" thickBot="1">
      <c r="A47" s="191"/>
      <c r="B47" s="195"/>
      <c r="C47" s="196"/>
      <c r="D47" s="197"/>
      <c r="E47" s="196"/>
    </row>
    <row r="48" spans="1:5" ht="13.5" thickBot="1">
      <c r="A48" s="198">
        <v>3502</v>
      </c>
      <c r="B48" s="199" t="s">
        <v>191</v>
      </c>
      <c r="C48" s="200"/>
      <c r="D48" s="201">
        <f>SUM(D49:D55)</f>
        <v>2710393</v>
      </c>
      <c r="E48" s="161">
        <f>SUM(E49:E55)</f>
        <v>2710393</v>
      </c>
    </row>
    <row r="49" spans="1:5" ht="12.75">
      <c r="A49" s="202" t="s">
        <v>154</v>
      </c>
      <c r="B49" s="203" t="s">
        <v>192</v>
      </c>
      <c r="C49" s="204"/>
      <c r="D49" s="205">
        <v>1127494</v>
      </c>
      <c r="E49" s="204">
        <f>SUM(D49)</f>
        <v>1127494</v>
      </c>
    </row>
    <row r="50" spans="1:5" ht="12.75">
      <c r="A50" s="202"/>
      <c r="B50" s="203"/>
      <c r="C50" s="204"/>
      <c r="D50" s="205"/>
      <c r="E50" s="204"/>
    </row>
    <row r="51" spans="1:5" ht="12.75">
      <c r="A51" s="162" t="s">
        <v>156</v>
      </c>
      <c r="B51" s="86" t="s">
        <v>193</v>
      </c>
      <c r="C51" s="179"/>
      <c r="D51" s="180">
        <v>543093</v>
      </c>
      <c r="E51" s="179">
        <f>SUM(D51)</f>
        <v>543093</v>
      </c>
    </row>
    <row r="52" spans="1:5" ht="12.75">
      <c r="A52" s="162"/>
      <c r="B52" s="86"/>
      <c r="C52" s="179"/>
      <c r="D52" s="180"/>
      <c r="E52" s="179"/>
    </row>
    <row r="53" spans="1:5" ht="12.75">
      <c r="A53" s="162" t="s">
        <v>158</v>
      </c>
      <c r="B53" s="206" t="s">
        <v>194</v>
      </c>
      <c r="C53" s="207"/>
      <c r="D53" s="208">
        <v>57442</v>
      </c>
      <c r="E53" s="207">
        <f>SUM(D53)</f>
        <v>57442</v>
      </c>
    </row>
    <row r="54" spans="1:5" ht="12.75">
      <c r="A54" s="162"/>
      <c r="B54" s="206"/>
      <c r="C54" s="207"/>
      <c r="D54" s="208"/>
      <c r="E54" s="207"/>
    </row>
    <row r="55" spans="1:5" ht="14.25">
      <c r="A55" s="162" t="s">
        <v>160</v>
      </c>
      <c r="B55" s="209" t="s">
        <v>201</v>
      </c>
      <c r="C55" s="193"/>
      <c r="D55" s="194">
        <v>982364</v>
      </c>
      <c r="E55" s="193">
        <f>SUM(D55)</f>
        <v>982364</v>
      </c>
    </row>
    <row r="56" spans="1:5" ht="13.5" thickBot="1">
      <c r="A56" s="210"/>
      <c r="B56" s="211"/>
      <c r="C56" s="196"/>
      <c r="D56" s="197"/>
      <c r="E56" s="196"/>
    </row>
    <row r="57" spans="1:5" ht="13.5" thickBot="1">
      <c r="A57" s="212">
        <v>4502</v>
      </c>
      <c r="B57" s="213" t="s">
        <v>38</v>
      </c>
      <c r="C57" s="214">
        <f>SUM(C58:C59)</f>
        <v>-1121400</v>
      </c>
      <c r="D57" s="214">
        <f>SUM(D58:D59)</f>
        <v>0</v>
      </c>
      <c r="E57" s="214">
        <f>SUM(E58:E59)</f>
        <v>-1121400</v>
      </c>
    </row>
    <row r="58" spans="1:5" ht="29.25" customHeight="1">
      <c r="A58" s="202" t="s">
        <v>154</v>
      </c>
      <c r="B58" s="215" t="s">
        <v>195</v>
      </c>
      <c r="C58" s="216">
        <v>-1110200</v>
      </c>
      <c r="D58" s="217"/>
      <c r="E58" s="216">
        <v>-1110200</v>
      </c>
    </row>
    <row r="59" spans="1:5" ht="35.25" customHeight="1">
      <c r="A59" s="162" t="s">
        <v>156</v>
      </c>
      <c r="B59" s="218" t="s">
        <v>196</v>
      </c>
      <c r="C59" s="219">
        <v>-11200</v>
      </c>
      <c r="D59" s="220"/>
      <c r="E59" s="219">
        <v>-11200</v>
      </c>
    </row>
    <row r="60" spans="1:5" ht="12.75">
      <c r="A60" s="162"/>
      <c r="B60" s="209"/>
      <c r="C60" s="193"/>
      <c r="D60" s="194"/>
      <c r="E60" s="193"/>
    </row>
    <row r="61" spans="1:5" ht="12.75">
      <c r="A61" s="191"/>
      <c r="B61" s="209"/>
      <c r="C61" s="193"/>
      <c r="D61" s="194"/>
      <c r="E61" s="193"/>
    </row>
    <row r="62" spans="1:5" ht="12.75">
      <c r="A62" s="191">
        <v>382</v>
      </c>
      <c r="B62" s="78" t="s">
        <v>45</v>
      </c>
      <c r="C62" s="221">
        <v>10000</v>
      </c>
      <c r="D62" s="222"/>
      <c r="E62" s="221">
        <v>10000</v>
      </c>
    </row>
    <row r="63" spans="1:5" ht="12.75">
      <c r="A63" s="191">
        <v>65</v>
      </c>
      <c r="B63" s="78" t="s">
        <v>46</v>
      </c>
      <c r="C63" s="221">
        <v>-59000</v>
      </c>
      <c r="D63" s="222"/>
      <c r="E63" s="221">
        <v>-59000</v>
      </c>
    </row>
    <row r="64" spans="1:5" ht="12.75">
      <c r="A64" s="191"/>
      <c r="B64" s="209"/>
      <c r="C64" s="193"/>
      <c r="D64" s="194"/>
      <c r="E64" s="193"/>
    </row>
    <row r="65" spans="1:5" ht="13.5" thickBot="1">
      <c r="A65" s="210"/>
      <c r="B65" s="211"/>
      <c r="C65" s="196"/>
      <c r="D65" s="197"/>
      <c r="E65" s="196"/>
    </row>
    <row r="66" spans="1:5" ht="13.5" thickBot="1">
      <c r="A66" s="212"/>
      <c r="B66" s="223" t="s">
        <v>197</v>
      </c>
      <c r="C66" s="224">
        <f>C8+C48+C57+C62+C63</f>
        <v>-2487866</v>
      </c>
      <c r="D66" s="225">
        <f>D8+D48+D57+D62+D63</f>
        <v>-110987</v>
      </c>
      <c r="E66" s="225">
        <f>E8+E48+E57+E62+E63</f>
        <v>-2598853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Sillmäe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 Tatjana</dc:creator>
  <cp:keywords/>
  <dc:description/>
  <cp:lastModifiedBy>Sirle Kupts</cp:lastModifiedBy>
  <cp:lastPrinted>2012-03-28T07:56:50Z</cp:lastPrinted>
  <dcterms:created xsi:type="dcterms:W3CDTF">2012-03-19T05:33:17Z</dcterms:created>
  <dcterms:modified xsi:type="dcterms:W3CDTF">2012-03-28T07:58:02Z</dcterms:modified>
  <cp:category/>
  <cp:version/>
  <cp:contentType/>
  <cp:contentStatus/>
</cp:coreProperties>
</file>