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firstSheet="1" activeTab="3"/>
  </bookViews>
  <sheets>
    <sheet name="Eelarve 2015.a Lisa 1" sheetId="1" r:id="rId1"/>
    <sheet name="Põhitegevuse tulud Lisa 2" sheetId="2" r:id="rId2"/>
    <sheet name="Põhitegevuse kulud Lisa 3" sheetId="3" r:id="rId3"/>
    <sheet name="Investeerimistegevus Lisa 4" sheetId="4" r:id="rId4"/>
  </sheets>
  <definedNames/>
  <calcPr fullCalcOnLoad="1"/>
</workbook>
</file>

<file path=xl/sharedStrings.xml><?xml version="1.0" encoding="utf-8"?>
<sst xmlns="http://schemas.openxmlformats.org/spreadsheetml/2006/main" count="191" uniqueCount="131">
  <si>
    <t>Lisa 1</t>
  </si>
  <si>
    <t>Sillamäe Linnavolikogu</t>
  </si>
  <si>
    <t>Kood</t>
  </si>
  <si>
    <t>Kirje nimetus</t>
  </si>
  <si>
    <t>Eelarve (kassapõhine) eurodes</t>
  </si>
  <si>
    <t>Muutmine</t>
  </si>
  <si>
    <t xml:space="preserve">Täpsust. eelarve </t>
  </si>
  <si>
    <t>PÕHITEGEVUSE TULUD KOKKU</t>
  </si>
  <si>
    <t xml:space="preserve">                                  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</si>
  <si>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</si>
  <si>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</si>
  <si>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</si>
  <si>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</si>
  <si>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</si>
  <si>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</si>
  <si>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</si>
  <si>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</si>
  <si>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</si>
  <si>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Trahvid</t>
  </si>
  <si>
    <t>Sh laekumine vee erikasutusest</t>
  </si>
  <si>
    <t>Sh saastetasud ja keskkonnale tekitatud kahju hüvitis</t>
  </si>
  <si>
    <t>Sh segalaadilised tulud</t>
  </si>
  <si>
    <t>PÕHITEGEVUSE KULUD KOKKU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</si>
  <si>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</si>
  <si>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</si>
  <si>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</si>
  <si>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</si>
  <si>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</si>
  <si>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</si>
  <si>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</si>
  <si>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 (sh 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</si>
  <si>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</si>
  <si>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</si>
  <si>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</si>
  <si>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</si>
  <si>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 (+) </t>
  </si>
  <si>
    <t>Põhivara soetuseks antav sihtfinantseerimine (-)</t>
  </si>
  <si>
    <t>Finantstulud (+)</t>
  </si>
  <si>
    <t>Finantskulud (-)</t>
  </si>
  <si>
    <t>EELARVE TULEM (ÜLEJÄÄK (+) / PUUDUJÄÄK (-))</t>
  </si>
  <si>
    <t xml:space="preserve">             FINANTSEERIMISTEGEVUS</t>
  </si>
  <si>
    <t>Kohustuste võtmine (+) sh</t>
  </si>
  <si>
    <t>Laen projekti "veevarustus- ja kanalisatsioonisüsteemide renoveerimine III etapi realiseerimiseks</t>
  </si>
  <si>
    <t>Sillamäe mereranna ala kergliiklustee ehitamiseks</t>
  </si>
  <si>
    <t>Kohustuste tasumine (-)</t>
  </si>
  <si>
    <t>LIKVIIDSETE VARADE MUUTUS (+ suurenemine, - vähenemine)</t>
  </si>
  <si>
    <t>Lisa 2</t>
  </si>
  <si>
    <t>PÕHITEGEVUSE TULUD</t>
  </si>
  <si>
    <t>Tulu nimetus</t>
  </si>
  <si>
    <t>Eelarve (kassa -põhine)</t>
  </si>
  <si>
    <t>Maksutulud</t>
  </si>
  <si>
    <t>3220</t>
  </si>
  <si>
    <t>Laekumised omavalitsusasutustelt</t>
  </si>
  <si>
    <t>3221</t>
  </si>
  <si>
    <t>Laekumised kultuuri- ja kunstiasutuste majandustegevusest</t>
  </si>
  <si>
    <t>3233</t>
  </si>
  <si>
    <t xml:space="preserve">Üüri- ja renditulud </t>
  </si>
  <si>
    <t>352.00.17.1</t>
  </si>
  <si>
    <t>Tasandusfond (lg 1)</t>
  </si>
  <si>
    <t>352.00.17.2</t>
  </si>
  <si>
    <t>Toetusfond (lg 2) sh</t>
  </si>
  <si>
    <t>Muud saadud toetused tegevuskuludeks</t>
  </si>
  <si>
    <t>Segalaadilised tulud</t>
  </si>
  <si>
    <t>PÕHITEGEVUSE  TULUD  KOKKU</t>
  </si>
  <si>
    <t xml:space="preserve">                                                                                                         Lisa 3             </t>
  </si>
  <si>
    <t>Lisa 3</t>
  </si>
  <si>
    <t xml:space="preserve">                                                                                                         Sillamäe Linnavolikogu</t>
  </si>
  <si>
    <t>Sillamäe linnavolikogu</t>
  </si>
  <si>
    <t xml:space="preserve">                                                                                                         </t>
  </si>
  <si>
    <t>PÕHITEGEVUSE KULUD</t>
  </si>
  <si>
    <t>Kulu nimetus</t>
  </si>
  <si>
    <t>01</t>
  </si>
  <si>
    <t>Üldised valitsussektori teenused</t>
  </si>
  <si>
    <t>01330</t>
  </si>
  <si>
    <t>Arendusprojektid</t>
  </si>
  <si>
    <t>45</t>
  </si>
  <si>
    <t>Eraldised</t>
  </si>
  <si>
    <t>01600</t>
  </si>
  <si>
    <t>Omavalitsuste liikmemaksud ja ühistegevuse kulud</t>
  </si>
  <si>
    <t>04</t>
  </si>
  <si>
    <t>Majandus</t>
  </si>
  <si>
    <t>04740</t>
  </si>
  <si>
    <t>Territoriaalne planeerimine</t>
  </si>
  <si>
    <t>06</t>
  </si>
  <si>
    <t>Elamu- ja kommunaalmajandus</t>
  </si>
  <si>
    <t>06100</t>
  </si>
  <si>
    <t xml:space="preserve">Munitsipaalkorterite korrashoid ja ülalpidamine                     </t>
  </si>
  <si>
    <t>55</t>
  </si>
  <si>
    <t xml:space="preserve">Majandamiskulud </t>
  </si>
  <si>
    <t>06400</t>
  </si>
  <si>
    <t>Tänavavalgustus</t>
  </si>
  <si>
    <t>08</t>
  </si>
  <si>
    <t>Vaba aeg ja kultuur</t>
  </si>
  <si>
    <t>08107</t>
  </si>
  <si>
    <t>MTÜ Noorte Omaalgatuse Toetamise Organisatsioon - ESN</t>
  </si>
  <si>
    <t>08201</t>
  </si>
  <si>
    <t>Linna Keskraamatukogu</t>
  </si>
  <si>
    <t>08202</t>
  </si>
  <si>
    <t>Kultuurikeskus</t>
  </si>
  <si>
    <t>09</t>
  </si>
  <si>
    <t>Haridus</t>
  </si>
  <si>
    <t>09110</t>
  </si>
  <si>
    <t>Lasteaed Pääsupesa</t>
  </si>
  <si>
    <t>50</t>
  </si>
  <si>
    <t>Lasteaed Rukkilill</t>
  </si>
  <si>
    <t>Lasteaed Päikseke</t>
  </si>
  <si>
    <t>Lasteaed Helepunased Purjed</t>
  </si>
  <si>
    <t>Lasteaed Jaaniussike</t>
  </si>
  <si>
    <t xml:space="preserve">Teistes KOV õppijate kulud                 </t>
  </si>
  <si>
    <t>PÕHITEGEVUSE  KULUD  KOKKU</t>
  </si>
  <si>
    <t>Lisa 4</t>
  </si>
  <si>
    <t>INVESTEERIMISTEGEVUS</t>
  </si>
  <si>
    <t>1.</t>
  </si>
  <si>
    <t>Korterid</t>
  </si>
  <si>
    <t>Põhivara soetus (-) sh</t>
  </si>
  <si>
    <t>Sillamäel V.Majakovski tn 11, Sõtke tn 5, Sõtke tn 11, Sõtke tn 2, Sõtke tn 4, Sõtke tn 6, Sõtke tn 8 ja Sõtke tn 10 elamute lammutustööd</t>
  </si>
  <si>
    <t>Kalda tn 14  ruumide remont</t>
  </si>
  <si>
    <t>Linna pargi valgustus</t>
  </si>
  <si>
    <t>Põhivara soetuseks saadav sihtfinantseerimine(+) sh</t>
  </si>
  <si>
    <t>Ettevõtluse Arendamise Sihtasutus</t>
  </si>
  <si>
    <t>Sihtasutus KredEx</t>
  </si>
  <si>
    <t>Põhivara soetuseks antav sihtfinantseerimine(-)</t>
  </si>
  <si>
    <t>Sillamäe linna veevarustus- ja kanalisatsioonisüsteemide rekonstrueerimine</t>
  </si>
  <si>
    <t>2.</t>
  </si>
  <si>
    <t>Sillamäe linna veevarustus- ja kanalisatsioonisüsteemide rekonstrueerimine (PIU)</t>
  </si>
  <si>
    <t>INVESTEERIMISTEGEVUS  KOKKU</t>
  </si>
  <si>
    <t>SILLAMÄE  LINNA  2015. AASTA  LISAEELARVE</t>
  </si>
  <si>
    <t>29.septembri 2015.a</t>
  </si>
  <si>
    <t>29.septrmbri 2015.a</t>
  </si>
  <si>
    <t>Lõhutud elektripostide vahetamine I.Pavlovi tn 9</t>
  </si>
  <si>
    <t>määrusele nr 37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</si>
</sst>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 Baltic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2"/>
      <color indexed="8"/>
      <name val="Arial Baltic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000000"/>
      <name val="Arial Baltic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>
        <color indexed="63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4" fillId="0" borderId="0" applyNumberFormat="0" applyBorder="0" applyProtection="0">
      <alignment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49" fillId="0" borderId="0" applyNumberFormat="0" applyBorder="0" applyProtection="0">
      <alignment/>
    </xf>
  </cellStyleXfs>
  <cellXfs count="3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56" applyFont="1" applyFill="1" applyBorder="1" applyProtection="1">
      <alignment/>
      <protection locked="0"/>
    </xf>
    <xf numFmtId="0" fontId="4" fillId="0" borderId="11" xfId="56" applyFont="1" applyFill="1" applyBorder="1" applyProtection="1">
      <alignment/>
      <protection locked="0"/>
    </xf>
    <xf numFmtId="0" fontId="4" fillId="0" borderId="12" xfId="56" applyFont="1" applyFill="1" applyBorder="1" applyProtection="1">
      <alignment/>
      <protection locked="0"/>
    </xf>
    <xf numFmtId="3" fontId="5" fillId="0" borderId="13" xfId="56" applyNumberFormat="1" applyFon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6" xfId="66" applyFont="1" applyBorder="1" applyAlignment="1">
      <alignment horizontal="center" vertical="center"/>
      <protection/>
    </xf>
    <xf numFmtId="3" fontId="7" fillId="0" borderId="17" xfId="56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/>
    </xf>
    <xf numFmtId="3" fontId="9" fillId="0" borderId="17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9" fillId="33" borderId="13" xfId="56" applyFont="1" applyFill="1" applyBorder="1" applyAlignment="1">
      <alignment/>
      <protection/>
    </xf>
    <xf numFmtId="0" fontId="9" fillId="33" borderId="20" xfId="56" applyFont="1" applyFill="1" applyBorder="1" applyAlignment="1">
      <alignment/>
      <protection/>
    </xf>
    <xf numFmtId="3" fontId="9" fillId="33" borderId="14" xfId="56" applyNumberFormat="1" applyFont="1" applyFill="1" applyBorder="1" applyAlignment="1">
      <alignment horizontal="right"/>
      <protection/>
    </xf>
    <xf numFmtId="0" fontId="7" fillId="0" borderId="21" xfId="66" applyFont="1" applyFill="1" applyBorder="1" applyAlignment="1">
      <alignment/>
      <protection/>
    </xf>
    <xf numFmtId="0" fontId="7" fillId="0" borderId="21" xfId="55" applyFont="1" applyFill="1" applyBorder="1" applyAlignment="1">
      <alignment/>
      <protection/>
    </xf>
    <xf numFmtId="0" fontId="7" fillId="0" borderId="13" xfId="56" applyFont="1" applyFill="1" applyBorder="1" applyAlignment="1">
      <alignment/>
      <protection/>
    </xf>
    <xf numFmtId="3" fontId="7" fillId="0" borderId="14" xfId="56" applyNumberFormat="1" applyFont="1" applyFill="1" applyBorder="1" applyAlignment="1">
      <alignment horizontal="right"/>
      <protection/>
    </xf>
    <xf numFmtId="3" fontId="7" fillId="0" borderId="14" xfId="0" applyNumberFormat="1" applyFont="1" applyBorder="1" applyAlignment="1">
      <alignment horizontal="right"/>
    </xf>
    <xf numFmtId="0" fontId="11" fillId="0" borderId="22" xfId="66" applyFont="1" applyFill="1" applyBorder="1" applyAlignment="1">
      <alignment/>
      <protection/>
    </xf>
    <xf numFmtId="0" fontId="11" fillId="0" borderId="23" xfId="56" applyFont="1" applyFill="1" applyBorder="1" applyAlignment="1">
      <alignment/>
      <protection/>
    </xf>
    <xf numFmtId="0" fontId="11" fillId="0" borderId="24" xfId="56" applyFont="1" applyFill="1" applyBorder="1" applyAlignment="1">
      <alignment/>
      <protection/>
    </xf>
    <xf numFmtId="3" fontId="11" fillId="0" borderId="25" xfId="66" applyNumberFormat="1" applyFont="1" applyFill="1" applyBorder="1" applyAlignment="1">
      <alignment horizontal="right"/>
      <protection/>
    </xf>
    <xf numFmtId="3" fontId="11" fillId="0" borderId="26" xfId="0" applyNumberFormat="1" applyFont="1" applyBorder="1" applyAlignment="1">
      <alignment horizontal="right"/>
    </xf>
    <xf numFmtId="0" fontId="11" fillId="0" borderId="27" xfId="66" applyFont="1" applyFill="1" applyBorder="1" applyAlignment="1">
      <alignment/>
      <protection/>
    </xf>
    <xf numFmtId="0" fontId="11" fillId="0" borderId="28" xfId="56" applyFont="1" applyFill="1" applyBorder="1" applyAlignment="1">
      <alignment/>
      <protection/>
    </xf>
    <xf numFmtId="0" fontId="11" fillId="0" borderId="29" xfId="56" applyFont="1" applyFill="1" applyBorder="1" applyAlignment="1">
      <alignment/>
      <protection/>
    </xf>
    <xf numFmtId="3" fontId="11" fillId="0" borderId="30" xfId="66" applyNumberFormat="1" applyFont="1" applyFill="1" applyBorder="1" applyAlignment="1">
      <alignment horizontal="right"/>
      <protection/>
    </xf>
    <xf numFmtId="3" fontId="2" fillId="0" borderId="31" xfId="0" applyNumberFormat="1" applyFont="1" applyBorder="1" applyAlignment="1">
      <alignment horizontal="right" wrapText="1"/>
    </xf>
    <xf numFmtId="3" fontId="11" fillId="0" borderId="31" xfId="0" applyNumberFormat="1" applyFont="1" applyBorder="1" applyAlignment="1">
      <alignment horizontal="right" vertical="center" wrapText="1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3" fontId="11" fillId="0" borderId="32" xfId="66" applyNumberFormat="1" applyFont="1" applyFill="1" applyBorder="1" applyAlignment="1">
      <alignment horizontal="right"/>
      <protection/>
    </xf>
    <xf numFmtId="3" fontId="11" fillId="0" borderId="33" xfId="0" applyNumberFormat="1" applyFont="1" applyFill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0" fontId="7" fillId="0" borderId="34" xfId="66" applyFont="1" applyFill="1" applyBorder="1" applyAlignment="1">
      <alignment/>
      <protection/>
    </xf>
    <xf numFmtId="0" fontId="7" fillId="0" borderId="35" xfId="56" applyFont="1" applyFill="1" applyBorder="1" applyAlignment="1">
      <alignment/>
      <protection/>
    </xf>
    <xf numFmtId="0" fontId="7" fillId="0" borderId="34" xfId="56" applyFont="1" applyFill="1" applyBorder="1" applyAlignment="1">
      <alignment/>
      <protection/>
    </xf>
    <xf numFmtId="3" fontId="7" fillId="0" borderId="14" xfId="0" applyNumberFormat="1" applyFont="1" applyFill="1" applyBorder="1" applyAlignment="1">
      <alignment horizontal="right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18" xfId="0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3" fontId="11" fillId="0" borderId="25" xfId="56" applyNumberFormat="1" applyFont="1" applyFill="1" applyBorder="1" applyAlignment="1">
      <alignment horizontal="right"/>
      <protection/>
    </xf>
    <xf numFmtId="0" fontId="11" fillId="0" borderId="29" xfId="55" applyFont="1" applyFill="1" applyBorder="1" applyAlignment="1">
      <alignment/>
      <protection/>
    </xf>
    <xf numFmtId="3" fontId="11" fillId="0" borderId="30" xfId="56" applyNumberFormat="1" applyFont="1" applyFill="1" applyBorder="1" applyAlignment="1" applyProtection="1">
      <alignment horizontal="right"/>
      <protection locked="0"/>
    </xf>
    <xf numFmtId="3" fontId="11" fillId="0" borderId="31" xfId="0" applyNumberFormat="1" applyFont="1" applyBorder="1" applyAlignment="1">
      <alignment horizontal="right"/>
    </xf>
    <xf numFmtId="0" fontId="11" fillId="0" borderId="38" xfId="66" applyFont="1" applyFill="1" applyBorder="1" applyAlignment="1">
      <alignment/>
      <protection/>
    </xf>
    <xf numFmtId="0" fontId="11" fillId="0" borderId="39" xfId="56" applyFont="1" applyFill="1" applyBorder="1" applyAlignment="1">
      <alignment/>
      <protection/>
    </xf>
    <xf numFmtId="0" fontId="11" fillId="0" borderId="40" xfId="55" applyFont="1" applyFill="1" applyBorder="1" applyAlignment="1">
      <alignment/>
      <protection/>
    </xf>
    <xf numFmtId="3" fontId="11" fillId="0" borderId="32" xfId="56" applyNumberFormat="1" applyFont="1" applyFill="1" applyBorder="1" applyAlignment="1">
      <alignment horizontal="right"/>
      <protection/>
    </xf>
    <xf numFmtId="0" fontId="7" fillId="0" borderId="13" xfId="66" applyFont="1" applyFill="1" applyBorder="1" applyAlignment="1">
      <alignment/>
      <protection/>
    </xf>
    <xf numFmtId="0" fontId="7" fillId="0" borderId="20" xfId="56" applyFont="1" applyFill="1" applyBorder="1" applyAlignment="1">
      <alignment/>
      <protection/>
    </xf>
    <xf numFmtId="0" fontId="7" fillId="0" borderId="41" xfId="66" applyFont="1" applyFill="1" applyBorder="1" applyAlignment="1">
      <alignment/>
      <protection/>
    </xf>
    <xf numFmtId="0" fontId="7" fillId="0" borderId="42" xfId="56" applyFont="1" applyFill="1" applyBorder="1" applyAlignment="1">
      <alignment/>
      <protection/>
    </xf>
    <xf numFmtId="0" fontId="11" fillId="0" borderId="43" xfId="56" applyFont="1" applyFill="1" applyBorder="1" applyAlignment="1">
      <alignment horizontal="left"/>
      <protection/>
    </xf>
    <xf numFmtId="3" fontId="11" fillId="0" borderId="44" xfId="56" applyNumberFormat="1" applyFont="1" applyFill="1" applyBorder="1" applyAlignment="1">
      <alignment horizontal="right"/>
      <protection/>
    </xf>
    <xf numFmtId="0" fontId="11" fillId="0" borderId="45" xfId="66" applyFont="1" applyFill="1" applyBorder="1" applyAlignment="1">
      <alignment/>
      <protection/>
    </xf>
    <xf numFmtId="0" fontId="11" fillId="0" borderId="46" xfId="56" applyFont="1" applyFill="1" applyBorder="1" applyAlignment="1">
      <alignment/>
      <protection/>
    </xf>
    <xf numFmtId="0" fontId="11" fillId="0" borderId="47" xfId="56" applyFont="1" applyFill="1" applyBorder="1" applyAlignment="1">
      <alignment/>
      <protection/>
    </xf>
    <xf numFmtId="3" fontId="11" fillId="0" borderId="31" xfId="56" applyNumberFormat="1" applyFont="1" applyFill="1" applyBorder="1" applyAlignment="1" applyProtection="1">
      <alignment horizontal="right"/>
      <protection locked="0"/>
    </xf>
    <xf numFmtId="3" fontId="11" fillId="0" borderId="31" xfId="56" applyNumberFormat="1" applyFont="1" applyFill="1" applyBorder="1" applyAlignment="1">
      <alignment horizontal="right"/>
      <protection/>
    </xf>
    <xf numFmtId="0" fontId="9" fillId="0" borderId="46" xfId="56" applyFont="1" applyFill="1" applyBorder="1" applyAlignment="1">
      <alignment/>
      <protection/>
    </xf>
    <xf numFmtId="0" fontId="10" fillId="0" borderId="48" xfId="0" applyFont="1" applyBorder="1" applyAlignment="1">
      <alignment horizontal="right"/>
    </xf>
    <xf numFmtId="0" fontId="9" fillId="33" borderId="34" xfId="56" applyFont="1" applyFill="1" applyBorder="1" applyAlignment="1">
      <alignment/>
      <protection/>
    </xf>
    <xf numFmtId="0" fontId="9" fillId="33" borderId="35" xfId="56" applyFont="1" applyFill="1" applyBorder="1" applyAlignment="1">
      <alignment/>
      <protection/>
    </xf>
    <xf numFmtId="3" fontId="9" fillId="33" borderId="49" xfId="56" applyNumberFormat="1" applyFont="1" applyFill="1" applyBorder="1" applyAlignment="1">
      <alignment horizontal="right"/>
      <protection/>
    </xf>
    <xf numFmtId="3" fontId="7" fillId="0" borderId="50" xfId="56" applyNumberFormat="1" applyFont="1" applyFill="1" applyBorder="1" applyAlignment="1">
      <alignment horizontal="right"/>
      <protection/>
    </xf>
    <xf numFmtId="0" fontId="9" fillId="0" borderId="28" xfId="56" applyFont="1" applyFill="1" applyBorder="1" applyAlignment="1">
      <alignment/>
      <protection/>
    </xf>
    <xf numFmtId="3" fontId="11" fillId="0" borderId="51" xfId="56" applyNumberFormat="1" applyFont="1" applyFill="1" applyBorder="1" applyAlignment="1">
      <alignment horizontal="right"/>
      <protection/>
    </xf>
    <xf numFmtId="3" fontId="11" fillId="0" borderId="30" xfId="56" applyNumberFormat="1" applyFont="1" applyFill="1" applyBorder="1" applyAlignment="1">
      <alignment horizontal="right"/>
      <protection/>
    </xf>
    <xf numFmtId="3" fontId="7" fillId="0" borderId="52" xfId="56" applyNumberFormat="1" applyFont="1" applyFill="1" applyBorder="1" applyAlignment="1">
      <alignment horizontal="right"/>
      <protection/>
    </xf>
    <xf numFmtId="0" fontId="9" fillId="0" borderId="39" xfId="56" applyFont="1" applyFill="1" applyBorder="1" applyAlignment="1">
      <alignment/>
      <protection/>
    </xf>
    <xf numFmtId="0" fontId="11" fillId="0" borderId="40" xfId="56" applyFont="1" applyFill="1" applyBorder="1" applyAlignment="1">
      <alignment/>
      <protection/>
    </xf>
    <xf numFmtId="3" fontId="11" fillId="0" borderId="53" xfId="56" applyNumberFormat="1" applyFont="1" applyFill="1" applyBorder="1" applyAlignment="1" applyProtection="1">
      <alignment horizontal="right"/>
      <protection locked="0"/>
    </xf>
    <xf numFmtId="0" fontId="9" fillId="33" borderId="34" xfId="55" applyFont="1" applyFill="1" applyBorder="1" applyAlignment="1">
      <alignment horizontal="left"/>
      <protection/>
    </xf>
    <xf numFmtId="0" fontId="9" fillId="33" borderId="35" xfId="55" applyFont="1" applyFill="1" applyBorder="1" applyAlignment="1">
      <alignment horizontal="left"/>
      <protection/>
    </xf>
    <xf numFmtId="3" fontId="9" fillId="33" borderId="52" xfId="55" applyNumberFormat="1" applyFont="1" applyFill="1" applyBorder="1" applyAlignment="1">
      <alignment horizontal="right"/>
      <protection/>
    </xf>
    <xf numFmtId="3" fontId="11" fillId="0" borderId="54" xfId="56" applyNumberFormat="1" applyFont="1" applyFill="1" applyBorder="1" applyAlignment="1" applyProtection="1">
      <alignment horizontal="right"/>
      <protection locked="0"/>
    </xf>
    <xf numFmtId="0" fontId="11" fillId="0" borderId="27" xfId="56" applyFont="1" applyFill="1" applyBorder="1" applyAlignment="1">
      <alignment/>
      <protection/>
    </xf>
    <xf numFmtId="0" fontId="11" fillId="0" borderId="29" xfId="55" applyFont="1" applyFill="1" applyBorder="1" applyAlignment="1">
      <alignment horizontal="left"/>
      <protection/>
    </xf>
    <xf numFmtId="0" fontId="11" fillId="0" borderId="28" xfId="55" applyFont="1" applyFill="1" applyBorder="1" applyAlignment="1">
      <alignment horizontal="left"/>
      <protection/>
    </xf>
    <xf numFmtId="3" fontId="11" fillId="0" borderId="30" xfId="55" applyNumberFormat="1" applyFont="1" applyFill="1" applyBorder="1" applyAlignment="1">
      <alignment horizontal="right"/>
      <protection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55" xfId="0" applyFont="1" applyBorder="1" applyAlignment="1">
      <alignment horizontal="right"/>
    </xf>
    <xf numFmtId="0" fontId="9" fillId="34" borderId="19" xfId="56" applyFont="1" applyFill="1" applyBorder="1" applyAlignment="1">
      <alignment/>
      <protection/>
    </xf>
    <xf numFmtId="0" fontId="9" fillId="34" borderId="36" xfId="56" applyFont="1" applyFill="1" applyBorder="1" applyAlignment="1">
      <alignment/>
      <protection/>
    </xf>
    <xf numFmtId="0" fontId="9" fillId="34" borderId="37" xfId="56" applyFont="1" applyFill="1" applyBorder="1" applyAlignment="1">
      <alignment/>
      <protection/>
    </xf>
    <xf numFmtId="3" fontId="9" fillId="34" borderId="18" xfId="55" applyNumberFormat="1" applyFont="1" applyFill="1" applyBorder="1" applyAlignment="1">
      <alignment horizontal="right"/>
      <protection/>
    </xf>
    <xf numFmtId="0" fontId="9" fillId="33" borderId="56" xfId="55" applyFont="1" applyFill="1" applyBorder="1" applyAlignment="1">
      <alignment/>
      <protection/>
    </xf>
    <xf numFmtId="0" fontId="7" fillId="33" borderId="57" xfId="55" applyFont="1" applyFill="1" applyBorder="1" applyAlignment="1">
      <alignment/>
      <protection/>
    </xf>
    <xf numFmtId="3" fontId="9" fillId="33" borderId="58" xfId="55" applyNumberFormat="1" applyFont="1" applyFill="1" applyBorder="1" applyAlignment="1">
      <alignment horizontal="right"/>
      <protection/>
    </xf>
    <xf numFmtId="0" fontId="11" fillId="0" borderId="13" xfId="66" applyFont="1" applyFill="1" applyBorder="1" applyAlignment="1">
      <alignment/>
      <protection/>
    </xf>
    <xf numFmtId="0" fontId="9" fillId="0" borderId="20" xfId="56" applyFont="1" applyFill="1" applyBorder="1" applyAlignment="1">
      <alignment/>
      <protection/>
    </xf>
    <xf numFmtId="0" fontId="9" fillId="0" borderId="13" xfId="56" applyFont="1" applyFill="1" applyBorder="1" applyAlignment="1">
      <alignment/>
      <protection/>
    </xf>
    <xf numFmtId="3" fontId="9" fillId="0" borderId="14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0" fontId="11" fillId="0" borderId="24" xfId="56" applyFont="1" applyFill="1" applyBorder="1" applyAlignment="1">
      <alignment wrapText="1"/>
      <protection/>
    </xf>
    <xf numFmtId="3" fontId="11" fillId="35" borderId="51" xfId="55" applyNumberFormat="1" applyFont="1" applyFill="1" applyBorder="1" applyAlignment="1">
      <alignment horizontal="right"/>
      <protection/>
    </xf>
    <xf numFmtId="3" fontId="11" fillId="0" borderId="44" xfId="0" applyNumberFormat="1" applyFont="1" applyBorder="1" applyAlignment="1">
      <alignment horizontal="right"/>
    </xf>
    <xf numFmtId="0" fontId="11" fillId="0" borderId="29" xfId="56" applyFont="1" applyFill="1" applyBorder="1" applyAlignment="1">
      <alignment wrapText="1"/>
      <protection/>
    </xf>
    <xf numFmtId="3" fontId="11" fillId="35" borderId="25" xfId="55" applyNumberFormat="1" applyFont="1" applyFill="1" applyBorder="1" applyAlignment="1">
      <alignment horizontal="right"/>
      <protection/>
    </xf>
    <xf numFmtId="3" fontId="11" fillId="35" borderId="32" xfId="55" applyNumberFormat="1" applyFont="1" applyFill="1" applyBorder="1" applyAlignment="1">
      <alignment horizontal="right"/>
      <protection/>
    </xf>
    <xf numFmtId="3" fontId="9" fillId="0" borderId="33" xfId="0" applyNumberFormat="1" applyFont="1" applyBorder="1" applyAlignment="1">
      <alignment horizontal="right"/>
    </xf>
    <xf numFmtId="3" fontId="9" fillId="35" borderId="14" xfId="55" applyNumberFormat="1" applyFont="1" applyFill="1" applyBorder="1" applyAlignment="1">
      <alignment horizontal="right"/>
      <protection/>
    </xf>
    <xf numFmtId="0" fontId="11" fillId="0" borderId="19" xfId="66" applyFont="1" applyFill="1" applyBorder="1" applyAlignment="1">
      <alignment/>
      <protection/>
    </xf>
    <xf numFmtId="0" fontId="11" fillId="0" borderId="36" xfId="56" applyFont="1" applyFill="1" applyBorder="1" applyAlignment="1">
      <alignment/>
      <protection/>
    </xf>
    <xf numFmtId="0" fontId="11" fillId="0" borderId="37" xfId="56" applyFont="1" applyFill="1" applyBorder="1" applyAlignment="1">
      <alignment/>
      <protection/>
    </xf>
    <xf numFmtId="3" fontId="11" fillId="0" borderId="48" xfId="55" applyNumberFormat="1" applyFont="1" applyFill="1" applyBorder="1" applyAlignment="1">
      <alignment horizontal="right"/>
      <protection/>
    </xf>
    <xf numFmtId="3" fontId="9" fillId="0" borderId="48" xfId="0" applyNumberFormat="1" applyFont="1" applyBorder="1" applyAlignment="1">
      <alignment horizontal="right"/>
    </xf>
    <xf numFmtId="0" fontId="9" fillId="33" borderId="59" xfId="56" applyFont="1" applyFill="1" applyBorder="1" applyAlignment="1">
      <alignment horizontal="center" wrapText="1"/>
      <protection/>
    </xf>
    <xf numFmtId="3" fontId="9" fillId="33" borderId="14" xfId="55" applyNumberFormat="1" applyFont="1" applyFill="1" applyBorder="1" applyAlignment="1">
      <alignment horizontal="right"/>
      <protection/>
    </xf>
    <xf numFmtId="3" fontId="9" fillId="36" borderId="48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Alignment="1" applyProtection="1">
      <alignment/>
      <protection locked="0"/>
    </xf>
    <xf numFmtId="0" fontId="4" fillId="35" borderId="0" xfId="67" applyFont="1" applyFill="1" applyAlignment="1">
      <alignment horizontal="left" vertic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49" fontId="6" fillId="35" borderId="14" xfId="64" applyNumberFormat="1" applyFont="1" applyFill="1" applyBorder="1" applyAlignment="1">
      <alignment horizontal="center" vertical="center"/>
      <protection/>
    </xf>
    <xf numFmtId="0" fontId="6" fillId="35" borderId="60" xfId="64" applyFont="1" applyFill="1" applyBorder="1" applyAlignment="1">
      <alignment horizontal="center" vertical="center"/>
      <protection/>
    </xf>
    <xf numFmtId="3" fontId="7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9" fillId="36" borderId="60" xfId="55" applyFont="1" applyFill="1" applyBorder="1" applyAlignment="1">
      <alignment horizontal="left"/>
      <protection/>
    </xf>
    <xf numFmtId="0" fontId="2" fillId="0" borderId="61" xfId="56" applyFont="1" applyFill="1" applyBorder="1">
      <alignment/>
      <protection/>
    </xf>
    <xf numFmtId="3" fontId="9" fillId="35" borderId="14" xfId="0" applyNumberFormat="1" applyFont="1" applyFill="1" applyBorder="1" applyAlignment="1">
      <alignment horizontal="right"/>
    </xf>
    <xf numFmtId="3" fontId="11" fillId="0" borderId="31" xfId="0" applyNumberFormat="1" applyFont="1" applyFill="1" applyBorder="1" applyAlignment="1">
      <alignment horizontal="right"/>
    </xf>
    <xf numFmtId="0" fontId="2" fillId="35" borderId="62" xfId="64" applyFont="1" applyFill="1" applyBorder="1">
      <alignment/>
      <protection/>
    </xf>
    <xf numFmtId="3" fontId="11" fillId="0" borderId="33" xfId="0" applyNumberFormat="1" applyFont="1" applyFill="1" applyBorder="1" applyAlignment="1">
      <alignment horizontal="right"/>
    </xf>
    <xf numFmtId="0" fontId="9" fillId="33" borderId="60" xfId="56" applyFont="1" applyFill="1" applyBorder="1" applyAlignment="1">
      <alignment horizontal="left"/>
      <protection/>
    </xf>
    <xf numFmtId="0" fontId="9" fillId="0" borderId="60" xfId="56" applyFont="1" applyFill="1" applyBorder="1" applyAlignment="1">
      <alignment/>
      <protection/>
    </xf>
    <xf numFmtId="3" fontId="9" fillId="0" borderId="14" xfId="66" applyNumberFormat="1" applyFont="1" applyFill="1" applyBorder="1" applyAlignment="1">
      <alignment horizontal="right"/>
      <protection/>
    </xf>
    <xf numFmtId="0" fontId="9" fillId="0" borderId="60" xfId="55" applyFont="1" applyFill="1" applyBorder="1" applyAlignment="1">
      <alignment/>
      <protection/>
    </xf>
    <xf numFmtId="0" fontId="2" fillId="35" borderId="61" xfId="64" applyFont="1" applyFill="1" applyBorder="1">
      <alignment/>
      <protection/>
    </xf>
    <xf numFmtId="3" fontId="11" fillId="0" borderId="26" xfId="0" applyNumberFormat="1" applyFont="1" applyBorder="1" applyAlignment="1">
      <alignment horizontal="right"/>
    </xf>
    <xf numFmtId="0" fontId="9" fillId="36" borderId="60" xfId="56" applyFont="1" applyFill="1" applyBorder="1" applyAlignment="1">
      <alignment horizontal="left"/>
      <protection/>
    </xf>
    <xf numFmtId="0" fontId="2" fillId="35" borderId="62" xfId="64" applyFont="1" applyFill="1" applyBorder="1">
      <alignment/>
      <protection/>
    </xf>
    <xf numFmtId="3" fontId="11" fillId="0" borderId="18" xfId="0" applyNumberFormat="1" applyFont="1" applyFill="1" applyBorder="1" applyAlignment="1">
      <alignment horizontal="right"/>
    </xf>
    <xf numFmtId="0" fontId="8" fillId="36" borderId="14" xfId="0" applyFont="1" applyFill="1" applyBorder="1" applyAlignment="1">
      <alignment/>
    </xf>
    <xf numFmtId="0" fontId="8" fillId="36" borderId="60" xfId="67" applyFont="1" applyFill="1" applyBorder="1" applyAlignment="1">
      <alignment horizontal="left" vertical="center"/>
    </xf>
    <xf numFmtId="3" fontId="8" fillId="36" borderId="14" xfId="66" applyNumberFormat="1" applyFont="1" applyFill="1" applyBorder="1" applyAlignment="1">
      <alignment horizontal="right"/>
      <protection/>
    </xf>
    <xf numFmtId="0" fontId="9" fillId="36" borderId="14" xfId="55" applyFont="1" applyFill="1" applyBorder="1" applyAlignment="1">
      <alignment horizontal="center"/>
      <protection/>
    </xf>
    <xf numFmtId="0" fontId="2" fillId="0" borderId="26" xfId="56" applyFont="1" applyFill="1" applyBorder="1" applyAlignment="1">
      <alignment horizontal="center"/>
      <protection/>
    </xf>
    <xf numFmtId="49" fontId="2" fillId="35" borderId="31" xfId="64" applyNumberFormat="1" applyFont="1" applyFill="1" applyBorder="1" applyAlignment="1">
      <alignment horizontal="center"/>
      <protection/>
    </xf>
    <xf numFmtId="49" fontId="2" fillId="35" borderId="33" xfId="64" applyNumberFormat="1" applyFont="1" applyFill="1" applyBorder="1" applyAlignment="1">
      <alignment horizontal="center"/>
      <protection/>
    </xf>
    <xf numFmtId="0" fontId="9" fillId="33" borderId="14" xfId="55" applyFont="1" applyFill="1" applyBorder="1" applyAlignment="1">
      <alignment horizontal="center"/>
      <protection/>
    </xf>
    <xf numFmtId="0" fontId="9" fillId="0" borderId="14" xfId="56" applyFont="1" applyFill="1" applyBorder="1" applyAlignment="1">
      <alignment horizontal="center"/>
      <protection/>
    </xf>
    <xf numFmtId="49" fontId="2" fillId="35" borderId="26" xfId="64" applyNumberFormat="1" applyFont="1" applyFill="1" applyBorder="1" applyAlignment="1">
      <alignment horizontal="center"/>
      <protection/>
    </xf>
    <xf numFmtId="0" fontId="2" fillId="0" borderId="33" xfId="56" applyFont="1" applyFill="1" applyBorder="1" applyAlignment="1">
      <alignment horizontal="center"/>
      <protection/>
    </xf>
    <xf numFmtId="0" fontId="12" fillId="0" borderId="0" xfId="65" applyFont="1" applyAlignment="1">
      <alignment horizontal="right"/>
      <protection/>
    </xf>
    <xf numFmtId="2" fontId="12" fillId="35" borderId="0" xfId="64" applyNumberFormat="1" applyFont="1" applyFill="1" applyBorder="1" applyAlignment="1">
      <alignment horizontal="left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4" fillId="35" borderId="0" xfId="67" applyFont="1" applyFill="1" applyAlignment="1">
      <alignment horizontal="center" vertical="center"/>
    </xf>
    <xf numFmtId="49" fontId="6" fillId="0" borderId="16" xfId="64" applyNumberFormat="1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3" fontId="6" fillId="0" borderId="63" xfId="0" applyNumberFormat="1" applyFont="1" applyFill="1" applyBorder="1" applyAlignment="1">
      <alignment horizontal="center"/>
    </xf>
    <xf numFmtId="3" fontId="7" fillId="0" borderId="63" xfId="0" applyNumberFormat="1" applyFont="1" applyFill="1" applyBorder="1" applyAlignment="1">
      <alignment horizontal="center" vertical="center" wrapText="1"/>
    </xf>
    <xf numFmtId="3" fontId="8" fillId="36" borderId="15" xfId="0" applyNumberFormat="1" applyFont="1" applyFill="1" applyBorder="1" applyAlignment="1">
      <alignment horizontal="center"/>
    </xf>
    <xf numFmtId="3" fontId="7" fillId="0" borderId="44" xfId="56" applyNumberFormat="1" applyFont="1" applyFill="1" applyBorder="1" applyAlignment="1" applyProtection="1">
      <alignment horizontal="center" vertical="center" wrapText="1"/>
      <protection locked="0"/>
    </xf>
    <xf numFmtId="3" fontId="6" fillId="0" borderId="64" xfId="0" applyNumberFormat="1" applyFont="1" applyFill="1" applyBorder="1" applyAlignment="1">
      <alignment horizontal="center"/>
    </xf>
    <xf numFmtId="3" fontId="7" fillId="0" borderId="64" xfId="0" applyNumberFormat="1" applyFont="1" applyFill="1" applyBorder="1" applyAlignment="1">
      <alignment horizontal="center" vertical="center" wrapText="1"/>
    </xf>
    <xf numFmtId="3" fontId="11" fillId="0" borderId="31" xfId="56" applyNumberFormat="1" applyFont="1" applyFill="1" applyBorder="1" applyAlignment="1" applyProtection="1">
      <alignment horizontal="center" vertical="center" wrapText="1"/>
      <protection locked="0"/>
    </xf>
    <xf numFmtId="3" fontId="2" fillId="0" borderId="65" xfId="0" applyNumberFormat="1" applyFont="1" applyFill="1" applyBorder="1" applyAlignment="1">
      <alignment horizontal="center"/>
    </xf>
    <xf numFmtId="3" fontId="11" fillId="0" borderId="65" xfId="0" applyNumberFormat="1" applyFont="1" applyFill="1" applyBorder="1" applyAlignment="1">
      <alignment horizontal="center" vertical="center" wrapText="1"/>
    </xf>
    <xf numFmtId="49" fontId="6" fillId="0" borderId="45" xfId="64" applyNumberFormat="1" applyFont="1" applyFill="1" applyBorder="1" applyAlignment="1">
      <alignment horizontal="center" vertical="center"/>
      <protection/>
    </xf>
    <xf numFmtId="0" fontId="6" fillId="0" borderId="45" xfId="64" applyFont="1" applyFill="1" applyBorder="1" applyAlignment="1">
      <alignment horizontal="center" vertical="center"/>
      <protection/>
    </xf>
    <xf numFmtId="3" fontId="6" fillId="0" borderId="65" xfId="0" applyNumberFormat="1" applyFont="1" applyFill="1" applyBorder="1" applyAlignment="1">
      <alignment horizontal="center"/>
    </xf>
    <xf numFmtId="3" fontId="11" fillId="0" borderId="48" xfId="56" applyNumberFormat="1" applyFont="1" applyFill="1" applyBorder="1" applyAlignment="1" applyProtection="1">
      <alignment horizontal="center" vertical="center" wrapText="1"/>
      <protection locked="0"/>
    </xf>
    <xf numFmtId="3" fontId="2" fillId="0" borderId="66" xfId="0" applyNumberFormat="1" applyFont="1" applyFill="1" applyBorder="1" applyAlignment="1">
      <alignment horizontal="center"/>
    </xf>
    <xf numFmtId="3" fontId="11" fillId="0" borderId="66" xfId="0" applyNumberFormat="1" applyFont="1" applyFill="1" applyBorder="1" applyAlignment="1">
      <alignment horizontal="center" vertical="center" wrapText="1"/>
    </xf>
    <xf numFmtId="3" fontId="9" fillId="36" borderId="14" xfId="56" applyNumberFormat="1" applyFont="1" applyFill="1" applyBorder="1" applyAlignment="1" applyProtection="1">
      <alignment horizontal="center" vertical="center" wrapText="1"/>
      <protection locked="0"/>
    </xf>
    <xf numFmtId="3" fontId="9" fillId="36" borderId="15" xfId="0" applyNumberFormat="1" applyFont="1" applyFill="1" applyBorder="1" applyAlignment="1">
      <alignment horizontal="center" vertical="center" wrapText="1"/>
    </xf>
    <xf numFmtId="3" fontId="7" fillId="0" borderId="26" xfId="56" applyNumberFormat="1" applyFont="1" applyFill="1" applyBorder="1" applyAlignment="1" applyProtection="1">
      <alignment horizontal="center" vertical="center" wrapText="1"/>
      <protection locked="0"/>
    </xf>
    <xf numFmtId="3" fontId="6" fillId="0" borderId="67" xfId="0" applyNumberFormat="1" applyFont="1" applyFill="1" applyBorder="1" applyAlignment="1">
      <alignment horizontal="center"/>
    </xf>
    <xf numFmtId="3" fontId="7" fillId="0" borderId="67" xfId="0" applyNumberFormat="1" applyFont="1" applyFill="1" applyBorder="1" applyAlignment="1">
      <alignment horizontal="center" vertical="center" wrapText="1"/>
    </xf>
    <xf numFmtId="3" fontId="7" fillId="0" borderId="33" xfId="56" applyNumberFormat="1" applyFont="1" applyFill="1" applyBorder="1" applyAlignment="1" applyProtection="1">
      <alignment horizontal="center" vertical="center" wrapText="1"/>
      <protection locked="0"/>
    </xf>
    <xf numFmtId="3" fontId="6" fillId="0" borderId="68" xfId="0" applyNumberFormat="1" applyFont="1" applyFill="1" applyBorder="1" applyAlignment="1">
      <alignment horizontal="center"/>
    </xf>
    <xf numFmtId="3" fontId="7" fillId="0" borderId="68" xfId="0" applyNumberFormat="1" applyFont="1" applyFill="1" applyBorder="1" applyAlignment="1">
      <alignment horizontal="center" vertical="center" wrapText="1"/>
    </xf>
    <xf numFmtId="3" fontId="9" fillId="33" borderId="13" xfId="64" applyNumberFormat="1" applyFont="1" applyFill="1" applyBorder="1" applyAlignment="1">
      <alignment horizontal="center"/>
      <protection/>
    </xf>
    <xf numFmtId="3" fontId="9" fillId="36" borderId="14" xfId="0" applyNumberFormat="1" applyFont="1" applyFill="1" applyBorder="1" applyAlignment="1">
      <alignment horizontal="center"/>
    </xf>
    <xf numFmtId="3" fontId="9" fillId="36" borderId="15" xfId="0" applyNumberFormat="1" applyFont="1" applyFill="1" applyBorder="1" applyAlignment="1">
      <alignment horizontal="center"/>
    </xf>
    <xf numFmtId="3" fontId="11" fillId="0" borderId="45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65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3" fontId="11" fillId="0" borderId="67" xfId="0" applyNumberFormat="1" applyFont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3" fontId="11" fillId="0" borderId="68" xfId="0" applyNumberFormat="1" applyFont="1" applyBorder="1" applyAlignment="1">
      <alignment horizontal="center"/>
    </xf>
    <xf numFmtId="3" fontId="9" fillId="0" borderId="48" xfId="0" applyNumberFormat="1" applyFont="1" applyBorder="1" applyAlignment="1">
      <alignment horizontal="center"/>
    </xf>
    <xf numFmtId="3" fontId="9" fillId="0" borderId="66" xfId="0" applyNumberFormat="1" applyFont="1" applyBorder="1" applyAlignment="1">
      <alignment horizontal="center"/>
    </xf>
    <xf numFmtId="1" fontId="11" fillId="0" borderId="65" xfId="0" applyNumberFormat="1" applyFont="1" applyBorder="1" applyAlignment="1">
      <alignment horizontal="center"/>
    </xf>
    <xf numFmtId="3" fontId="11" fillId="0" borderId="44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3" fontId="9" fillId="0" borderId="65" xfId="0" applyNumberFormat="1" applyFont="1" applyBorder="1" applyAlignment="1">
      <alignment horizontal="center"/>
    </xf>
    <xf numFmtId="0" fontId="8" fillId="36" borderId="13" xfId="0" applyFont="1" applyFill="1" applyBorder="1" applyAlignment="1">
      <alignment/>
    </xf>
    <xf numFmtId="0" fontId="8" fillId="36" borderId="13" xfId="67" applyFont="1" applyFill="1" applyBorder="1" applyAlignment="1">
      <alignment horizontal="left" vertical="center"/>
    </xf>
    <xf numFmtId="3" fontId="8" fillId="36" borderId="14" xfId="0" applyNumberFormat="1" applyFont="1" applyFill="1" applyBorder="1" applyAlignment="1">
      <alignment horizontal="center"/>
    </xf>
    <xf numFmtId="3" fontId="1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64" applyNumberFormat="1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left"/>
      <protection/>
    </xf>
    <xf numFmtId="0" fontId="11" fillId="37" borderId="31" xfId="64" applyFont="1" applyFill="1" applyBorder="1" applyAlignment="1">
      <alignment horizontal="left" wrapText="1"/>
      <protection/>
    </xf>
    <xf numFmtId="0" fontId="2" fillId="35" borderId="33" xfId="64" applyFont="1" applyFill="1" applyBorder="1">
      <alignment/>
      <protection/>
    </xf>
    <xf numFmtId="3" fontId="7" fillId="0" borderId="13" xfId="56" applyNumberFormat="1" applyFont="1" applyFill="1" applyBorder="1" applyAlignment="1" applyProtection="1">
      <alignment horizontal="center" vertical="center" wrapText="1"/>
      <protection locked="0"/>
    </xf>
    <xf numFmtId="3" fontId="9" fillId="35" borderId="13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3" fontId="11" fillId="0" borderId="70" xfId="0" applyNumberFormat="1" applyFont="1" applyFill="1" applyBorder="1" applyAlignment="1">
      <alignment horizontal="right"/>
    </xf>
    <xf numFmtId="3" fontId="9" fillId="33" borderId="13" xfId="56" applyNumberFormat="1" applyFont="1" applyFill="1" applyBorder="1" applyAlignment="1">
      <alignment horizontal="right"/>
      <protection/>
    </xf>
    <xf numFmtId="3" fontId="9" fillId="0" borderId="13" xfId="66" applyNumberFormat="1" applyFont="1" applyFill="1" applyBorder="1" applyAlignment="1">
      <alignment horizontal="right"/>
      <protection/>
    </xf>
    <xf numFmtId="3" fontId="11" fillId="0" borderId="41" xfId="66" applyNumberFormat="1" applyFont="1" applyFill="1" applyBorder="1" applyAlignment="1">
      <alignment horizontal="right"/>
      <protection/>
    </xf>
    <xf numFmtId="3" fontId="11" fillId="0" borderId="19" xfId="0" applyNumberFormat="1" applyFont="1" applyFill="1" applyBorder="1" applyAlignment="1">
      <alignment horizontal="right"/>
    </xf>
    <xf numFmtId="3" fontId="8" fillId="36" borderId="13" xfId="66" applyNumberFormat="1" applyFont="1" applyFill="1" applyBorder="1" applyAlignment="1">
      <alignment horizontal="right"/>
      <protection/>
    </xf>
    <xf numFmtId="3" fontId="7" fillId="0" borderId="15" xfId="0" applyNumberFormat="1" applyFont="1" applyBorder="1" applyAlignment="1">
      <alignment horizontal="center" vertical="center" wrapText="1"/>
    </xf>
    <xf numFmtId="0" fontId="10" fillId="0" borderId="69" xfId="0" applyFont="1" applyBorder="1" applyAlignment="1">
      <alignment/>
    </xf>
    <xf numFmtId="3" fontId="9" fillId="36" borderId="15" xfId="0" applyNumberFormat="1" applyFont="1" applyFill="1" applyBorder="1" applyAlignment="1">
      <alignment horizontal="right"/>
    </xf>
    <xf numFmtId="3" fontId="9" fillId="35" borderId="15" xfId="0" applyNumberFormat="1" applyFont="1" applyFill="1" applyBorder="1" applyAlignment="1">
      <alignment horizontal="right"/>
    </xf>
    <xf numFmtId="3" fontId="11" fillId="0" borderId="65" xfId="0" applyNumberFormat="1" applyFont="1" applyFill="1" applyBorder="1" applyAlignment="1">
      <alignment horizontal="right"/>
    </xf>
    <xf numFmtId="3" fontId="11" fillId="0" borderId="71" xfId="0" applyNumberFormat="1" applyFont="1" applyFill="1" applyBorder="1" applyAlignment="1">
      <alignment horizontal="right"/>
    </xf>
    <xf numFmtId="3" fontId="9" fillId="33" borderId="15" xfId="56" applyNumberFormat="1" applyFont="1" applyFill="1" applyBorder="1" applyAlignment="1">
      <alignment horizontal="right"/>
      <protection/>
    </xf>
    <xf numFmtId="3" fontId="9" fillId="0" borderId="15" xfId="0" applyNumberFormat="1" applyFont="1" applyBorder="1" applyAlignment="1">
      <alignment horizontal="right"/>
    </xf>
    <xf numFmtId="3" fontId="9" fillId="0" borderId="15" xfId="66" applyNumberFormat="1" applyFont="1" applyFill="1" applyBorder="1" applyAlignment="1">
      <alignment horizontal="right"/>
      <protection/>
    </xf>
    <xf numFmtId="3" fontId="9" fillId="0" borderId="15" xfId="0" applyNumberFormat="1" applyFont="1" applyFill="1" applyBorder="1" applyAlignment="1">
      <alignment horizontal="right"/>
    </xf>
    <xf numFmtId="3" fontId="11" fillId="0" borderId="67" xfId="0" applyNumberFormat="1" applyFont="1" applyBorder="1" applyAlignment="1">
      <alignment horizontal="right"/>
    </xf>
    <xf numFmtId="3" fontId="11" fillId="0" borderId="69" xfId="0" applyNumberFormat="1" applyFont="1" applyFill="1" applyBorder="1" applyAlignment="1">
      <alignment horizontal="right"/>
    </xf>
    <xf numFmtId="0" fontId="50" fillId="0" borderId="70" xfId="0" applyFont="1" applyBorder="1" applyAlignment="1">
      <alignment/>
    </xf>
    <xf numFmtId="0" fontId="50" fillId="0" borderId="33" xfId="0" applyFont="1" applyBorder="1" applyAlignment="1">
      <alignment/>
    </xf>
    <xf numFmtId="0" fontId="11" fillId="35" borderId="31" xfId="0" applyFont="1" applyFill="1" applyBorder="1" applyAlignment="1">
      <alignment/>
    </xf>
    <xf numFmtId="0" fontId="11" fillId="35" borderId="31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9" fillId="0" borderId="72" xfId="56" applyNumberFormat="1" applyFont="1" applyFill="1" applyBorder="1" applyAlignment="1" applyProtection="1">
      <alignment horizontal="center" vertical="center" wrapText="1"/>
      <protection locked="0"/>
    </xf>
    <xf numFmtId="3" fontId="8" fillId="0" borderId="17" xfId="0" applyNumberFormat="1" applyFont="1" applyBorder="1" applyAlignment="1">
      <alignment horizontal="center"/>
    </xf>
    <xf numFmtId="3" fontId="9" fillId="0" borderId="63" xfId="0" applyNumberFormat="1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/>
    </xf>
    <xf numFmtId="0" fontId="11" fillId="0" borderId="73" xfId="0" applyFont="1" applyBorder="1" applyAlignment="1">
      <alignment horizontal="center" wrapText="1"/>
    </xf>
    <xf numFmtId="0" fontId="11" fillId="0" borderId="44" xfId="0" applyFont="1" applyBorder="1" applyAlignment="1">
      <alignment wrapText="1"/>
    </xf>
    <xf numFmtId="3" fontId="11" fillId="0" borderId="74" xfId="0" applyNumberFormat="1" applyFont="1" applyFill="1" applyBorder="1" applyAlignment="1">
      <alignment horizontal="center" wrapText="1"/>
    </xf>
    <xf numFmtId="3" fontId="2" fillId="0" borderId="44" xfId="0" applyNumberFormat="1" applyFont="1" applyBorder="1" applyAlignment="1">
      <alignment horizontal="center"/>
    </xf>
    <xf numFmtId="3" fontId="11" fillId="0" borderId="64" xfId="0" applyNumberFormat="1" applyFont="1" applyBorder="1" applyAlignment="1">
      <alignment horizontal="center" vertical="center" wrapText="1"/>
    </xf>
    <xf numFmtId="0" fontId="8" fillId="0" borderId="70" xfId="0" applyFont="1" applyBorder="1" applyAlignment="1">
      <alignment/>
    </xf>
    <xf numFmtId="0" fontId="8" fillId="0" borderId="33" xfId="0" applyFont="1" applyBorder="1" applyAlignment="1">
      <alignment/>
    </xf>
    <xf numFmtId="3" fontId="9" fillId="0" borderId="62" xfId="56" applyNumberFormat="1" applyFont="1" applyFill="1" applyBorder="1" applyAlignment="1" applyProtection="1">
      <alignment horizontal="center" vertical="center" wrapText="1"/>
      <protection locked="0"/>
    </xf>
    <xf numFmtId="3" fontId="8" fillId="0" borderId="33" xfId="0" applyNumberFormat="1" applyFont="1" applyBorder="1" applyAlignment="1">
      <alignment horizontal="center"/>
    </xf>
    <xf numFmtId="3" fontId="9" fillId="0" borderId="68" xfId="0" applyNumberFormat="1" applyFont="1" applyBorder="1" applyAlignment="1">
      <alignment horizontal="center" vertical="center" wrapText="1"/>
    </xf>
    <xf numFmtId="0" fontId="9" fillId="33" borderId="13" xfId="56" applyFont="1" applyFill="1" applyBorder="1" applyAlignment="1">
      <alignment horizontal="center" wrapText="1"/>
      <protection/>
    </xf>
    <xf numFmtId="3" fontId="9" fillId="33" borderId="60" xfId="56" applyNumberFormat="1" applyFont="1" applyFill="1" applyBorder="1" applyAlignment="1">
      <alignment horizontal="center" wrapText="1"/>
      <protection/>
    </xf>
    <xf numFmtId="3" fontId="9" fillId="33" borderId="14" xfId="56" applyNumberFormat="1" applyFont="1" applyFill="1" applyBorder="1" applyAlignment="1">
      <alignment horizontal="center" wrapText="1"/>
      <protection/>
    </xf>
    <xf numFmtId="3" fontId="9" fillId="33" borderId="15" xfId="0" applyNumberFormat="1" applyFont="1" applyFill="1" applyBorder="1" applyAlignment="1">
      <alignment horizontal="center" vertical="center" wrapText="1"/>
    </xf>
    <xf numFmtId="0" fontId="51" fillId="0" borderId="45" xfId="0" applyFont="1" applyBorder="1" applyAlignment="1">
      <alignment horizontal="center"/>
    </xf>
    <xf numFmtId="3" fontId="11" fillId="0" borderId="31" xfId="0" applyNumberFormat="1" applyFont="1" applyBorder="1" applyAlignment="1">
      <alignment wrapText="1"/>
    </xf>
    <xf numFmtId="3" fontId="51" fillId="0" borderId="75" xfId="0" applyNumberFormat="1" applyFont="1" applyBorder="1" applyAlignment="1">
      <alignment horizontal="center"/>
    </xf>
    <xf numFmtId="3" fontId="51" fillId="0" borderId="31" xfId="0" applyNumberFormat="1" applyFont="1" applyBorder="1" applyAlignment="1">
      <alignment horizontal="center"/>
    </xf>
    <xf numFmtId="3" fontId="51" fillId="0" borderId="65" xfId="0" applyNumberFormat="1" applyFont="1" applyBorder="1" applyAlignment="1">
      <alignment horizontal="center"/>
    </xf>
    <xf numFmtId="0" fontId="51" fillId="0" borderId="31" xfId="0" applyFont="1" applyBorder="1" applyAlignment="1">
      <alignment/>
    </xf>
    <xf numFmtId="0" fontId="51" fillId="0" borderId="70" xfId="0" applyFont="1" applyBorder="1" applyAlignment="1">
      <alignment/>
    </xf>
    <xf numFmtId="0" fontId="51" fillId="0" borderId="33" xfId="0" applyFont="1" applyBorder="1" applyAlignment="1">
      <alignment/>
    </xf>
    <xf numFmtId="0" fontId="51" fillId="0" borderId="62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68" xfId="0" applyFont="1" applyBorder="1" applyAlignment="1">
      <alignment horizontal="center"/>
    </xf>
    <xf numFmtId="0" fontId="9" fillId="33" borderId="13" xfId="0" applyFont="1" applyFill="1" applyBorder="1" applyAlignment="1">
      <alignment horizontal="center" wrapText="1"/>
    </xf>
    <xf numFmtId="3" fontId="9" fillId="33" borderId="60" xfId="0" applyNumberFormat="1" applyFont="1" applyFill="1" applyBorder="1" applyAlignment="1">
      <alignment horizontal="center" wrapText="1"/>
    </xf>
    <xf numFmtId="3" fontId="9" fillId="33" borderId="14" xfId="0" applyNumberFormat="1" applyFont="1" applyFill="1" applyBorder="1" applyAlignment="1">
      <alignment horizontal="center" wrapText="1"/>
    </xf>
    <xf numFmtId="3" fontId="9" fillId="33" borderId="15" xfId="0" applyNumberFormat="1" applyFont="1" applyFill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34" borderId="26" xfId="64" applyFont="1" applyFill="1" applyBorder="1" applyAlignment="1">
      <alignment wrapText="1"/>
      <protection/>
    </xf>
    <xf numFmtId="3" fontId="11" fillId="34" borderId="61" xfId="64" applyNumberFormat="1" applyFont="1" applyFill="1" applyBorder="1" applyAlignment="1">
      <alignment horizontal="center" wrapText="1"/>
      <protection/>
    </xf>
    <xf numFmtId="3" fontId="11" fillId="34" borderId="26" xfId="64" applyNumberFormat="1" applyFont="1" applyFill="1" applyBorder="1" applyAlignment="1">
      <alignment horizontal="center" wrapText="1"/>
      <protection/>
    </xf>
    <xf numFmtId="3" fontId="11" fillId="0" borderId="67" xfId="0" applyNumberFormat="1" applyFont="1" applyBorder="1" applyAlignment="1">
      <alignment horizontal="center" wrapText="1"/>
    </xf>
    <xf numFmtId="0" fontId="11" fillId="0" borderId="70" xfId="0" applyFont="1" applyBorder="1" applyAlignment="1">
      <alignment horizontal="center" wrapText="1"/>
    </xf>
    <xf numFmtId="3" fontId="11" fillId="34" borderId="62" xfId="64" applyNumberFormat="1" applyFont="1" applyFill="1" applyBorder="1" applyAlignment="1">
      <alignment horizontal="center" wrapText="1"/>
      <protection/>
    </xf>
    <xf numFmtId="3" fontId="11" fillId="34" borderId="33" xfId="64" applyNumberFormat="1" applyFont="1" applyFill="1" applyBorder="1" applyAlignment="1">
      <alignment horizontal="center" wrapText="1"/>
      <protection/>
    </xf>
    <xf numFmtId="3" fontId="11" fillId="0" borderId="68" xfId="0" applyNumberFormat="1" applyFont="1" applyBorder="1" applyAlignment="1">
      <alignment horizontal="center" wrapText="1"/>
    </xf>
    <xf numFmtId="0" fontId="9" fillId="33" borderId="14" xfId="56" applyFont="1" applyFill="1" applyBorder="1" applyAlignment="1">
      <alignment wrapText="1"/>
      <protection/>
    </xf>
    <xf numFmtId="3" fontId="9" fillId="33" borderId="15" xfId="56" applyNumberFormat="1" applyFont="1" applyFill="1" applyBorder="1" applyAlignment="1">
      <alignment horizontal="center" wrapText="1"/>
      <protection/>
    </xf>
    <xf numFmtId="0" fontId="11" fillId="34" borderId="26" xfId="56" applyFont="1" applyFill="1" applyBorder="1" applyAlignment="1">
      <alignment wrapText="1"/>
      <protection/>
    </xf>
    <xf numFmtId="3" fontId="11" fillId="34" borderId="61" xfId="56" applyNumberFormat="1" applyFont="1" applyFill="1" applyBorder="1" applyAlignment="1">
      <alignment horizontal="center" wrapText="1"/>
      <protection/>
    </xf>
    <xf numFmtId="3" fontId="11" fillId="34" borderId="26" xfId="0" applyNumberFormat="1" applyFont="1" applyFill="1" applyBorder="1" applyAlignment="1">
      <alignment horizontal="center" wrapText="1"/>
    </xf>
    <xf numFmtId="3" fontId="11" fillId="34" borderId="67" xfId="0" applyNumberFormat="1" applyFont="1" applyFill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11" fillId="34" borderId="31" xfId="56" applyFont="1" applyFill="1" applyBorder="1" applyAlignment="1">
      <alignment wrapText="1"/>
      <protection/>
    </xf>
    <xf numFmtId="3" fontId="11" fillId="34" borderId="75" xfId="56" applyNumberFormat="1" applyFont="1" applyFill="1" applyBorder="1" applyAlignment="1">
      <alignment horizontal="center" wrapText="1"/>
      <protection/>
    </xf>
    <xf numFmtId="3" fontId="11" fillId="0" borderId="31" xfId="0" applyNumberFormat="1" applyFont="1" applyBorder="1" applyAlignment="1">
      <alignment horizontal="center" wrapText="1"/>
    </xf>
    <xf numFmtId="3" fontId="11" fillId="0" borderId="65" xfId="0" applyNumberFormat="1" applyFont="1" applyBorder="1" applyAlignment="1">
      <alignment horizontal="center" wrapText="1"/>
    </xf>
    <xf numFmtId="0" fontId="11" fillId="0" borderId="70" xfId="0" applyFont="1" applyBorder="1" applyAlignment="1">
      <alignment horizontal="center"/>
    </xf>
    <xf numFmtId="0" fontId="11" fillId="34" borderId="33" xfId="56" applyFont="1" applyFill="1" applyBorder="1" applyAlignment="1">
      <alignment wrapText="1"/>
      <protection/>
    </xf>
    <xf numFmtId="3" fontId="11" fillId="0" borderId="62" xfId="0" applyNumberFormat="1" applyFont="1" applyBorder="1" applyAlignment="1">
      <alignment horizontal="center" wrapText="1"/>
    </xf>
    <xf numFmtId="3" fontId="11" fillId="0" borderId="33" xfId="0" applyNumberFormat="1" applyFont="1" applyBorder="1" applyAlignment="1">
      <alignment horizontal="center" wrapText="1"/>
    </xf>
    <xf numFmtId="0" fontId="11" fillId="0" borderId="41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3" fontId="11" fillId="0" borderId="61" xfId="0" applyNumberFormat="1" applyFont="1" applyBorder="1" applyAlignment="1">
      <alignment horizontal="center" wrapText="1"/>
    </xf>
    <xf numFmtId="3" fontId="11" fillId="0" borderId="26" xfId="0" applyNumberFormat="1" applyFont="1" applyBorder="1" applyAlignment="1">
      <alignment horizontal="center" wrapText="1"/>
    </xf>
    <xf numFmtId="0" fontId="11" fillId="0" borderId="70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9" fillId="33" borderId="14" xfId="55" applyFont="1" applyFill="1" applyBorder="1" applyAlignment="1">
      <alignment horizontal="left"/>
      <protection/>
    </xf>
    <xf numFmtId="3" fontId="9" fillId="33" borderId="60" xfId="55" applyNumberFormat="1" applyFont="1" applyFill="1" applyBorder="1" applyAlignment="1">
      <alignment horizontal="center" wrapText="1"/>
      <protection/>
    </xf>
    <xf numFmtId="3" fontId="9" fillId="33" borderId="14" xfId="55" applyNumberFormat="1" applyFont="1" applyFill="1" applyBorder="1" applyAlignment="1">
      <alignment horizontal="center" wrapText="1"/>
      <protection/>
    </xf>
    <xf numFmtId="0" fontId="9" fillId="33" borderId="13" xfId="64" applyFont="1" applyFill="1" applyBorder="1" applyAlignment="1">
      <alignment horizontal="center"/>
      <protection/>
    </xf>
    <xf numFmtId="3" fontId="9" fillId="36" borderId="13" xfId="0" applyNumberFormat="1" applyFont="1" applyFill="1" applyBorder="1" applyAlignment="1">
      <alignment horizontal="right"/>
    </xf>
    <xf numFmtId="3" fontId="9" fillId="36" borderId="14" xfId="0" applyNumberFormat="1" applyFont="1" applyFill="1" applyBorder="1" applyAlignment="1">
      <alignment horizontal="right"/>
    </xf>
    <xf numFmtId="3" fontId="9" fillId="36" borderId="15" xfId="0" applyNumberFormat="1" applyFont="1" applyFill="1" applyBorder="1" applyAlignment="1">
      <alignment horizontal="right"/>
    </xf>
    <xf numFmtId="49" fontId="11" fillId="34" borderId="25" xfId="64" applyNumberFormat="1" applyFont="1" applyFill="1" applyBorder="1" applyAlignment="1">
      <alignment horizontal="center"/>
      <protection/>
    </xf>
    <xf numFmtId="0" fontId="11" fillId="34" borderId="76" xfId="64" applyFont="1" applyFill="1" applyBorder="1" applyAlignment="1">
      <alignment/>
      <protection/>
    </xf>
    <xf numFmtId="3" fontId="11" fillId="0" borderId="22" xfId="66" applyNumberFormat="1" applyFont="1" applyFill="1" applyBorder="1" applyAlignment="1">
      <alignment/>
      <protection/>
    </xf>
    <xf numFmtId="3" fontId="11" fillId="35" borderId="26" xfId="0" applyNumberFormat="1" applyFont="1" applyFill="1" applyBorder="1" applyAlignment="1">
      <alignment horizontal="right"/>
    </xf>
    <xf numFmtId="3" fontId="11" fillId="35" borderId="67" xfId="0" applyNumberFormat="1" applyFont="1" applyFill="1" applyBorder="1" applyAlignment="1">
      <alignment horizontal="right"/>
    </xf>
    <xf numFmtId="3" fontId="9" fillId="0" borderId="14" xfId="56" applyNumberFormat="1" applyFont="1" applyFill="1" applyBorder="1" applyAlignment="1">
      <alignment horizontal="right"/>
      <protection/>
    </xf>
    <xf numFmtId="3" fontId="9" fillId="33" borderId="15" xfId="56" applyNumberFormat="1" applyFont="1" applyFill="1" applyBorder="1" applyAlignment="1">
      <alignment horizontal="right"/>
      <protection/>
    </xf>
    <xf numFmtId="0" fontId="2" fillId="35" borderId="75" xfId="64" applyFont="1" applyFill="1" applyBorder="1" applyAlignment="1">
      <alignment wrapText="1"/>
      <protection/>
    </xf>
    <xf numFmtId="49" fontId="9" fillId="33" borderId="13" xfId="64" applyNumberFormat="1" applyFont="1" applyFill="1" applyBorder="1" applyAlignment="1">
      <alignment horizontal="left"/>
      <protection/>
    </xf>
    <xf numFmtId="49" fontId="9" fillId="34" borderId="73" xfId="64" applyNumberFormat="1" applyFont="1" applyFill="1" applyBorder="1" applyAlignment="1">
      <alignment horizontal="right"/>
      <protection/>
    </xf>
    <xf numFmtId="0" fontId="9" fillId="34" borderId="73" xfId="67" applyFont="1" applyFill="1" applyBorder="1" applyAlignment="1">
      <alignment horizontal="left"/>
    </xf>
    <xf numFmtId="49" fontId="11" fillId="34" borderId="45" xfId="64" applyNumberFormat="1" applyFont="1" applyFill="1" applyBorder="1" applyAlignment="1">
      <alignment horizontal="right"/>
      <protection/>
    </xf>
    <xf numFmtId="0" fontId="11" fillId="34" borderId="45" xfId="67" applyFont="1" applyFill="1" applyBorder="1" applyAlignment="1">
      <alignment horizontal="left"/>
    </xf>
    <xf numFmtId="49" fontId="9" fillId="34" borderId="45" xfId="64" applyNumberFormat="1" applyFont="1" applyFill="1" applyBorder="1" applyAlignment="1">
      <alignment horizontal="right"/>
      <protection/>
    </xf>
    <xf numFmtId="0" fontId="9" fillId="34" borderId="45" xfId="64" applyFont="1" applyFill="1" applyBorder="1" applyAlignment="1">
      <alignment/>
      <protection/>
    </xf>
    <xf numFmtId="0" fontId="11" fillId="34" borderId="45" xfId="64" applyFont="1" applyFill="1" applyBorder="1" applyAlignment="1">
      <alignment/>
      <protection/>
    </xf>
    <xf numFmtId="49" fontId="11" fillId="34" borderId="77" xfId="64" applyNumberFormat="1" applyFont="1" applyFill="1" applyBorder="1" applyAlignment="1">
      <alignment horizontal="right"/>
      <protection/>
    </xf>
    <xf numFmtId="0" fontId="11" fillId="34" borderId="77" xfId="64" applyFont="1" applyFill="1" applyBorder="1" applyAlignment="1">
      <alignment/>
      <protection/>
    </xf>
    <xf numFmtId="49" fontId="11" fillId="34" borderId="41" xfId="64" applyNumberFormat="1" applyFont="1" applyFill="1" applyBorder="1" applyAlignment="1">
      <alignment horizontal="right"/>
      <protection/>
    </xf>
    <xf numFmtId="0" fontId="11" fillId="34" borderId="41" xfId="64" applyFont="1" applyFill="1" applyBorder="1" applyAlignment="1">
      <alignment/>
      <protection/>
    </xf>
    <xf numFmtId="49" fontId="11" fillId="34" borderId="70" xfId="64" applyNumberFormat="1" applyFont="1" applyFill="1" applyBorder="1" applyAlignment="1">
      <alignment horizontal="right"/>
      <protection/>
    </xf>
    <xf numFmtId="0" fontId="11" fillId="34" borderId="70" xfId="64" applyFont="1" applyFill="1" applyBorder="1" applyAlignment="1">
      <alignment/>
      <protection/>
    </xf>
    <xf numFmtId="0" fontId="9" fillId="33" borderId="14" xfId="64" applyFont="1" applyFill="1" applyBorder="1" applyAlignment="1">
      <alignment horizontal="center"/>
      <protection/>
    </xf>
    <xf numFmtId="49" fontId="11" fillId="34" borderId="43" xfId="64" applyNumberFormat="1" applyFont="1" applyFill="1" applyBorder="1" applyAlignment="1">
      <alignment horizontal="right"/>
      <protection/>
    </xf>
    <xf numFmtId="0" fontId="11" fillId="34" borderId="26" xfId="64" applyFont="1" applyFill="1" applyBorder="1" applyAlignment="1">
      <alignment/>
      <protection/>
    </xf>
    <xf numFmtId="3" fontId="50" fillId="0" borderId="41" xfId="0" applyNumberFormat="1" applyFont="1" applyBorder="1" applyAlignment="1">
      <alignment/>
    </xf>
    <xf numFmtId="3" fontId="50" fillId="0" borderId="26" xfId="0" applyNumberFormat="1" applyFont="1" applyBorder="1" applyAlignment="1">
      <alignment/>
    </xf>
    <xf numFmtId="3" fontId="50" fillId="0" borderId="67" xfId="0" applyNumberFormat="1" applyFont="1" applyBorder="1" applyAlignment="1">
      <alignment/>
    </xf>
    <xf numFmtId="49" fontId="11" fillId="34" borderId="47" xfId="64" applyNumberFormat="1" applyFont="1" applyFill="1" applyBorder="1" applyAlignment="1">
      <alignment horizontal="right"/>
      <protection/>
    </xf>
    <xf numFmtId="0" fontId="11" fillId="34" borderId="31" xfId="64" applyFont="1" applyFill="1" applyBorder="1" applyAlignment="1">
      <alignment/>
      <protection/>
    </xf>
    <xf numFmtId="3" fontId="50" fillId="0" borderId="78" xfId="0" applyNumberFormat="1" applyFont="1" applyBorder="1" applyAlignment="1">
      <alignment/>
    </xf>
    <xf numFmtId="3" fontId="50" fillId="0" borderId="79" xfId="0" applyNumberFormat="1" applyFont="1" applyBorder="1" applyAlignment="1">
      <alignment/>
    </xf>
    <xf numFmtId="3" fontId="50" fillId="0" borderId="71" xfId="0" applyNumberFormat="1" applyFont="1" applyBorder="1" applyAlignment="1">
      <alignment/>
    </xf>
    <xf numFmtId="49" fontId="9" fillId="34" borderId="13" xfId="64" applyNumberFormat="1" applyFont="1" applyFill="1" applyBorder="1" applyAlignment="1">
      <alignment horizontal="right" wrapText="1"/>
      <protection/>
    </xf>
    <xf numFmtId="0" fontId="9" fillId="34" borderId="13" xfId="64" applyFont="1" applyFill="1" applyBorder="1" applyAlignment="1">
      <alignment horizontal="left" wrapText="1"/>
      <protection/>
    </xf>
    <xf numFmtId="49" fontId="9" fillId="34" borderId="13" xfId="64" applyNumberFormat="1" applyFont="1" applyFill="1" applyBorder="1" applyAlignment="1">
      <alignment horizontal="right"/>
      <protection/>
    </xf>
    <xf numFmtId="0" fontId="9" fillId="34" borderId="13" xfId="64" applyFont="1" applyFill="1" applyBorder="1" applyAlignment="1">
      <alignment/>
      <protection/>
    </xf>
    <xf numFmtId="0" fontId="50" fillId="0" borderId="45" xfId="0" applyFont="1" applyBorder="1" applyAlignment="1">
      <alignment/>
    </xf>
    <xf numFmtId="3" fontId="50" fillId="0" borderId="31" xfId="0" applyNumberFormat="1" applyFont="1" applyBorder="1" applyAlignment="1">
      <alignment/>
    </xf>
    <xf numFmtId="3" fontId="50" fillId="0" borderId="65" xfId="0" applyNumberFormat="1" applyFont="1" applyBorder="1" applyAlignment="1">
      <alignment/>
    </xf>
    <xf numFmtId="49" fontId="9" fillId="34" borderId="21" xfId="64" applyNumberFormat="1" applyFont="1" applyFill="1" applyBorder="1" applyAlignment="1">
      <alignment horizontal="right"/>
      <protection/>
    </xf>
    <xf numFmtId="0" fontId="9" fillId="34" borderId="77" xfId="64" applyFont="1" applyFill="1" applyBorder="1" applyAlignment="1">
      <alignment/>
      <protection/>
    </xf>
    <xf numFmtId="49" fontId="11" fillId="34" borderId="22" xfId="64" applyNumberFormat="1" applyFont="1" applyFill="1" applyBorder="1" applyAlignment="1">
      <alignment horizontal="right"/>
      <protection/>
    </xf>
    <xf numFmtId="0" fontId="11" fillId="34" borderId="22" xfId="64" applyFont="1" applyFill="1" applyBorder="1" applyAlignment="1">
      <alignment/>
      <protection/>
    </xf>
    <xf numFmtId="0" fontId="50" fillId="0" borderId="19" xfId="0" applyFont="1" applyBorder="1" applyAlignment="1">
      <alignment/>
    </xf>
    <xf numFmtId="49" fontId="9" fillId="34" borderId="34" xfId="64" applyNumberFormat="1" applyFont="1" applyFill="1" applyBorder="1" applyAlignment="1">
      <alignment horizontal="right"/>
      <protection/>
    </xf>
    <xf numFmtId="0" fontId="9" fillId="34" borderId="34" xfId="64" applyFont="1" applyFill="1" applyBorder="1" applyAlignment="1">
      <alignment/>
      <protection/>
    </xf>
    <xf numFmtId="49" fontId="11" fillId="34" borderId="27" xfId="64" applyNumberFormat="1" applyFont="1" applyFill="1" applyBorder="1" applyAlignment="1">
      <alignment horizontal="right"/>
      <protection/>
    </xf>
    <xf numFmtId="0" fontId="11" fillId="34" borderId="27" xfId="64" applyFont="1" applyFill="1" applyBorder="1" applyAlignment="1">
      <alignment/>
      <protection/>
    </xf>
    <xf numFmtId="49" fontId="9" fillId="34" borderId="27" xfId="64" applyNumberFormat="1" applyFont="1" applyFill="1" applyBorder="1" applyAlignment="1">
      <alignment horizontal="right"/>
      <protection/>
    </xf>
    <xf numFmtId="0" fontId="9" fillId="34" borderId="27" xfId="57" applyFont="1" applyFill="1" applyBorder="1" applyAlignment="1">
      <alignment horizontal="left"/>
    </xf>
    <xf numFmtId="0" fontId="9" fillId="33" borderId="14" xfId="56" applyFont="1" applyFill="1" applyBorder="1" applyAlignment="1">
      <alignment/>
      <protection/>
    </xf>
    <xf numFmtId="3" fontId="9" fillId="33" borderId="60" xfId="0" applyNumberFormat="1" applyFont="1" applyFill="1" applyBorder="1" applyAlignment="1">
      <alignment horizontal="center"/>
    </xf>
    <xf numFmtId="0" fontId="9" fillId="33" borderId="14" xfId="56" applyFont="1" applyFill="1" applyBorder="1" applyAlignment="1">
      <alignment horizontal="left" wrapText="1"/>
      <protection/>
    </xf>
    <xf numFmtId="0" fontId="6" fillId="0" borderId="16" xfId="56" applyFont="1" applyFill="1" applyBorder="1" applyAlignment="1" applyProtection="1">
      <alignment horizontal="center" vertical="center"/>
      <protection locked="0"/>
    </xf>
    <xf numFmtId="0" fontId="6" fillId="0" borderId="72" xfId="56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 2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2005.a.PROJEKT-1 lugemine" xfId="64"/>
    <cellStyle name="Обычный_2012.a.21.11." xfId="65"/>
    <cellStyle name="Обычный_LvK Sillamae linna 2012.aasta eelarve Lisa" xfId="66"/>
    <cellStyle name="Обычный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5">
      <selection activeCell="D5" sqref="D5"/>
    </sheetView>
  </sheetViews>
  <sheetFormatPr defaultColWidth="9.140625" defaultRowHeight="15"/>
  <cols>
    <col min="1" max="1" width="5.57421875" style="0" customWidth="1"/>
    <col min="2" max="2" width="4.00390625" style="0" customWidth="1"/>
    <col min="3" max="3" width="47.7109375" style="0" customWidth="1"/>
    <col min="4" max="4" width="13.28125" style="0" customWidth="1"/>
    <col min="5" max="5" width="9.421875" style="0" customWidth="1"/>
    <col min="6" max="6" width="10.421875" style="0" customWidth="1"/>
  </cols>
  <sheetData>
    <row r="1" ht="15">
      <c r="D1" s="1" t="s">
        <v>0</v>
      </c>
    </row>
    <row r="2" ht="15">
      <c r="D2" s="1" t="s">
        <v>1</v>
      </c>
    </row>
    <row r="3" ht="15">
      <c r="D3" s="2" t="s">
        <v>127</v>
      </c>
    </row>
    <row r="4" ht="15.75" thickBot="1">
      <c r="D4" s="1" t="s">
        <v>130</v>
      </c>
    </row>
    <row r="5" spans="1:6" ht="15.75" thickBot="1">
      <c r="A5" s="3" t="s">
        <v>126</v>
      </c>
      <c r="B5" s="4"/>
      <c r="C5" s="5"/>
      <c r="D5" s="6"/>
      <c r="E5" s="7"/>
      <c r="F5" s="8"/>
    </row>
    <row r="6" spans="1:6" ht="38.25">
      <c r="A6" s="9" t="s">
        <v>2</v>
      </c>
      <c r="B6" s="368" t="s">
        <v>3</v>
      </c>
      <c r="C6" s="369"/>
      <c r="D6" s="10" t="s">
        <v>4</v>
      </c>
      <c r="E6" s="11" t="s">
        <v>5</v>
      </c>
      <c r="F6" s="12" t="s">
        <v>6</v>
      </c>
    </row>
    <row r="7" spans="1:6" ht="15.75" thickBot="1">
      <c r="A7" s="13"/>
      <c r="B7" s="13"/>
      <c r="C7" s="14"/>
      <c r="D7" s="15"/>
      <c r="E7" s="16"/>
      <c r="F7" s="16"/>
    </row>
    <row r="8" spans="1:6" ht="15.75" thickBot="1">
      <c r="A8" s="17" t="s">
        <v>7</v>
      </c>
      <c r="B8" s="18"/>
      <c r="C8" s="17"/>
      <c r="D8" s="19">
        <f>SUM(D9,D13,D15,D19)</f>
        <v>12912495.27</v>
      </c>
      <c r="E8" s="19">
        <f>SUM(E9,E13,E15,E19)</f>
        <v>54427</v>
      </c>
      <c r="F8" s="19">
        <f>SUM(F9,F13,F15,F19)</f>
        <v>12966922.27</v>
      </c>
    </row>
    <row r="9" spans="1:6" ht="15.75" thickBot="1">
      <c r="A9" s="20">
        <v>30</v>
      </c>
      <c r="B9" s="21" t="s">
        <v>8</v>
      </c>
      <c r="C9" s="22"/>
      <c r="D9" s="319">
        <f>SUM(D10:D12)</f>
        <v>7022168</v>
      </c>
      <c r="E9" s="319">
        <f>SUM(E10:E12)</f>
        <v>26000</v>
      </c>
      <c r="F9" s="104">
        <f>SUM(D9:E9)</f>
        <v>7048168</v>
      </c>
    </row>
    <row r="10" spans="1:6" ht="15">
      <c r="A10" s="25"/>
      <c r="B10" s="26"/>
      <c r="C10" s="27" t="s">
        <v>9</v>
      </c>
      <c r="D10" s="28">
        <v>6927668</v>
      </c>
      <c r="E10" s="29">
        <v>26000</v>
      </c>
      <c r="F10" s="29">
        <f>SUM(D10:E10)</f>
        <v>6953668</v>
      </c>
    </row>
    <row r="11" spans="1:6" ht="15">
      <c r="A11" s="30"/>
      <c r="B11" s="31"/>
      <c r="C11" s="32" t="s">
        <v>10</v>
      </c>
      <c r="D11" s="33">
        <v>87500</v>
      </c>
      <c r="E11" s="34">
        <v>0</v>
      </c>
      <c r="F11" s="35">
        <f>SUM(D11:E11)</f>
        <v>87500</v>
      </c>
    </row>
    <row r="12" spans="1:6" ht="15.75" thickBot="1">
      <c r="A12" s="36"/>
      <c r="B12" s="37"/>
      <c r="C12" s="32" t="s">
        <v>11</v>
      </c>
      <c r="D12" s="38">
        <v>7000</v>
      </c>
      <c r="E12" s="39">
        <v>0</v>
      </c>
      <c r="F12" s="40">
        <f>SUM(D12:E12)</f>
        <v>7000</v>
      </c>
    </row>
    <row r="13" spans="1:6" ht="15.75" thickBot="1">
      <c r="A13" s="41">
        <v>32</v>
      </c>
      <c r="B13" s="42" t="s">
        <v>12</v>
      </c>
      <c r="C13" s="43"/>
      <c r="D13" s="23">
        <v>1381983</v>
      </c>
      <c r="E13" s="44">
        <v>28155</v>
      </c>
      <c r="F13" s="24">
        <f>SUM(D13:E13)</f>
        <v>1410138</v>
      </c>
    </row>
    <row r="14" spans="1:6" ht="15.75" thickBot="1">
      <c r="A14" s="13"/>
      <c r="B14" s="45"/>
      <c r="C14" s="46"/>
      <c r="D14" s="47"/>
      <c r="E14" s="48"/>
      <c r="F14" s="48"/>
    </row>
    <row r="15" spans="1:6" ht="15.75" thickBot="1">
      <c r="A15" s="41">
        <v>35</v>
      </c>
      <c r="B15" s="42" t="s">
        <v>13</v>
      </c>
      <c r="C15" s="43"/>
      <c r="D15" s="23">
        <f>SUM(D16:D18)</f>
        <v>4419856.27</v>
      </c>
      <c r="E15" s="23">
        <f>SUM(E16:E18)</f>
        <v>0</v>
      </c>
      <c r="F15" s="23">
        <f>SUM(F16:F18)</f>
        <v>4419856.27</v>
      </c>
    </row>
    <row r="16" spans="1:6" ht="15">
      <c r="A16" s="25"/>
      <c r="B16" s="26"/>
      <c r="C16" s="27" t="s">
        <v>14</v>
      </c>
      <c r="D16" s="49">
        <v>1530291</v>
      </c>
      <c r="E16" s="29">
        <v>0</v>
      </c>
      <c r="F16" s="29">
        <f>SUM(D16:E16)</f>
        <v>1530291</v>
      </c>
    </row>
    <row r="17" spans="1:6" ht="15">
      <c r="A17" s="30"/>
      <c r="B17" s="31"/>
      <c r="C17" s="50" t="s">
        <v>15</v>
      </c>
      <c r="D17" s="51">
        <v>2662141</v>
      </c>
      <c r="E17" s="52">
        <v>0</v>
      </c>
      <c r="F17" s="52">
        <f>SUM(D17:E17)</f>
        <v>2662141</v>
      </c>
    </row>
    <row r="18" spans="1:6" ht="15.75" thickBot="1">
      <c r="A18" s="53"/>
      <c r="B18" s="54"/>
      <c r="C18" s="55" t="s">
        <v>16</v>
      </c>
      <c r="D18" s="56">
        <v>227424.27</v>
      </c>
      <c r="E18" s="40">
        <v>0</v>
      </c>
      <c r="F18" s="40">
        <f>SUM(D18:E18)</f>
        <v>227424.27</v>
      </c>
    </row>
    <row r="19" spans="1:6" ht="15.75" thickBot="1">
      <c r="A19" s="57">
        <v>38</v>
      </c>
      <c r="B19" s="58" t="s">
        <v>17</v>
      </c>
      <c r="C19" s="22"/>
      <c r="D19" s="23">
        <f>SUM(D20:D23)</f>
        <v>88488</v>
      </c>
      <c r="E19" s="23">
        <f>SUM(E20:E23)</f>
        <v>272</v>
      </c>
      <c r="F19" s="23">
        <f>SUM(F20:F23)</f>
        <v>88760</v>
      </c>
    </row>
    <row r="20" spans="1:6" ht="15">
      <c r="A20" s="59"/>
      <c r="B20" s="60"/>
      <c r="C20" s="61" t="s">
        <v>18</v>
      </c>
      <c r="D20" s="62">
        <v>15650</v>
      </c>
      <c r="E20" s="29">
        <v>0</v>
      </c>
      <c r="F20" s="29">
        <f>SUM(D20:E20)</f>
        <v>15650</v>
      </c>
    </row>
    <row r="21" spans="1:6" ht="15">
      <c r="A21" s="63"/>
      <c r="B21" s="64"/>
      <c r="C21" s="65" t="s">
        <v>19</v>
      </c>
      <c r="D21" s="66">
        <v>49200</v>
      </c>
      <c r="E21" s="52">
        <v>0</v>
      </c>
      <c r="F21" s="52">
        <f>SUM(D21:E21)</f>
        <v>49200</v>
      </c>
    </row>
    <row r="22" spans="1:6" ht="15">
      <c r="A22" s="63"/>
      <c r="B22" s="64"/>
      <c r="C22" s="65" t="s">
        <v>20</v>
      </c>
      <c r="D22" s="67">
        <v>5000</v>
      </c>
      <c r="E22" s="52">
        <v>0</v>
      </c>
      <c r="F22" s="52">
        <f>SUM(D22:E22)</f>
        <v>5000</v>
      </c>
    </row>
    <row r="23" spans="1:6" ht="15">
      <c r="A23" s="63"/>
      <c r="B23" s="68"/>
      <c r="C23" s="65" t="s">
        <v>21</v>
      </c>
      <c r="D23" s="67">
        <v>18638</v>
      </c>
      <c r="E23" s="52">
        <v>272</v>
      </c>
      <c r="F23" s="52">
        <f>SUM(D23:E23)</f>
        <v>18910</v>
      </c>
    </row>
    <row r="24" spans="1:6" ht="15.75" thickBot="1">
      <c r="A24" s="13"/>
      <c r="B24" s="45"/>
      <c r="C24" s="46"/>
      <c r="D24" s="69"/>
      <c r="E24" s="52"/>
      <c r="F24" s="52"/>
    </row>
    <row r="25" spans="1:6" ht="15.75" thickBot="1">
      <c r="A25" s="70" t="s">
        <v>22</v>
      </c>
      <c r="B25" s="71"/>
      <c r="C25" s="70"/>
      <c r="D25" s="72">
        <f>SUM(D26,D30)</f>
        <v>12463707.97</v>
      </c>
      <c r="E25" s="72">
        <f>SUM(E26,E30)</f>
        <v>21271</v>
      </c>
      <c r="F25" s="72">
        <f>SUM(F26,F30)</f>
        <v>12484978.97</v>
      </c>
    </row>
    <row r="26" spans="1:6" ht="15.75" thickBot="1">
      <c r="A26" s="41">
        <v>4</v>
      </c>
      <c r="B26" s="42"/>
      <c r="C26" s="43" t="s">
        <v>23</v>
      </c>
      <c r="D26" s="73">
        <f>SUM(D27:D29)</f>
        <v>1505111.44</v>
      </c>
      <c r="E26" s="73">
        <f>SUM(E27:E29)</f>
        <v>-8500</v>
      </c>
      <c r="F26" s="73">
        <f>SUM(F27:F29)</f>
        <v>1496611.44</v>
      </c>
    </row>
    <row r="27" spans="1:6" ht="15">
      <c r="A27" s="30"/>
      <c r="B27" s="74"/>
      <c r="C27" s="32" t="s">
        <v>24</v>
      </c>
      <c r="D27" s="75">
        <v>867099</v>
      </c>
      <c r="E27" s="52">
        <v>0</v>
      </c>
      <c r="F27" s="52">
        <f>SUM(D27:E27)</f>
        <v>867099</v>
      </c>
    </row>
    <row r="28" spans="1:6" ht="15">
      <c r="A28" s="30"/>
      <c r="B28" s="31"/>
      <c r="C28" s="32" t="s">
        <v>25</v>
      </c>
      <c r="D28" s="76">
        <v>621512.44</v>
      </c>
      <c r="E28" s="52">
        <v>-8500</v>
      </c>
      <c r="F28" s="52">
        <f>SUM(D28:E28)</f>
        <v>613012.44</v>
      </c>
    </row>
    <row r="29" spans="1:6" ht="15.75" thickBot="1">
      <c r="A29" s="30"/>
      <c r="B29" s="31"/>
      <c r="C29" s="32" t="s">
        <v>26</v>
      </c>
      <c r="D29" s="51">
        <v>16500</v>
      </c>
      <c r="E29" s="52">
        <v>0</v>
      </c>
      <c r="F29" s="52">
        <f>SUM(D29:E29)</f>
        <v>16500</v>
      </c>
    </row>
    <row r="30" spans="1:6" ht="15.75" thickBot="1">
      <c r="A30" s="41">
        <v>5</v>
      </c>
      <c r="B30" s="42"/>
      <c r="C30" s="43" t="s">
        <v>27</v>
      </c>
      <c r="D30" s="77">
        <f>SUM(D31:D33)</f>
        <v>10958596.530000001</v>
      </c>
      <c r="E30" s="77">
        <f>SUM(E31:E33)</f>
        <v>29771</v>
      </c>
      <c r="F30" s="77">
        <f>SUM(F31:F33)</f>
        <v>10988367.530000001</v>
      </c>
    </row>
    <row r="31" spans="1:6" ht="15">
      <c r="A31" s="25"/>
      <c r="B31" s="26"/>
      <c r="C31" s="27" t="s">
        <v>28</v>
      </c>
      <c r="D31" s="49">
        <v>7594148.53</v>
      </c>
      <c r="E31" s="52">
        <v>9261</v>
      </c>
      <c r="F31" s="52">
        <f>SUM(D31:E31)</f>
        <v>7603409.53</v>
      </c>
    </row>
    <row r="32" spans="1:6" ht="15">
      <c r="A32" s="30"/>
      <c r="B32" s="31"/>
      <c r="C32" s="32" t="s">
        <v>29</v>
      </c>
      <c r="D32" s="76">
        <v>3322625</v>
      </c>
      <c r="E32" s="52">
        <v>20510</v>
      </c>
      <c r="F32" s="52">
        <f>SUM(D32:E32)</f>
        <v>3343135</v>
      </c>
    </row>
    <row r="33" spans="1:6" ht="15.75" thickBot="1">
      <c r="A33" s="53"/>
      <c r="B33" s="78"/>
      <c r="C33" s="79" t="s">
        <v>30</v>
      </c>
      <c r="D33" s="80">
        <v>41823</v>
      </c>
      <c r="E33" s="52">
        <v>0</v>
      </c>
      <c r="F33" s="52">
        <f>SUM(D33:E33)</f>
        <v>41823</v>
      </c>
    </row>
    <row r="34" spans="1:6" ht="15.75" thickBot="1">
      <c r="A34" s="81" t="s">
        <v>31</v>
      </c>
      <c r="B34" s="82"/>
      <c r="C34" s="81"/>
      <c r="D34" s="83">
        <f>D8-D25</f>
        <v>448787.2999999989</v>
      </c>
      <c r="E34" s="83">
        <f>E8-E25</f>
        <v>33156</v>
      </c>
      <c r="F34" s="83">
        <f>F8-F25</f>
        <v>481943.2999999989</v>
      </c>
    </row>
    <row r="35" spans="1:6" ht="15.75" thickBot="1">
      <c r="A35" s="13"/>
      <c r="B35" s="45"/>
      <c r="C35" s="46"/>
      <c r="D35" s="47"/>
      <c r="E35" s="52"/>
      <c r="F35" s="52"/>
    </row>
    <row r="36" spans="1:6" ht="15.75" thickBot="1">
      <c r="A36" s="81" t="s">
        <v>32</v>
      </c>
      <c r="B36" s="82"/>
      <c r="C36" s="81"/>
      <c r="D36" s="83">
        <f>D37+D38+D39+D40+D41+D42+D43</f>
        <v>-1546857.26</v>
      </c>
      <c r="E36" s="83">
        <f>E37+E38+E39+E40+E41+E42+E43</f>
        <v>-33156</v>
      </c>
      <c r="F36" s="83">
        <f>F37+F38+F39+F40+F41+F42+F43</f>
        <v>-1580013.26</v>
      </c>
    </row>
    <row r="37" spans="1:6" ht="15">
      <c r="A37" s="25"/>
      <c r="B37" s="26"/>
      <c r="C37" s="27" t="s">
        <v>33</v>
      </c>
      <c r="D37" s="84">
        <v>2000</v>
      </c>
      <c r="E37" s="52">
        <v>0</v>
      </c>
      <c r="F37" s="52">
        <f>SUM(D37:E37)</f>
        <v>2000</v>
      </c>
    </row>
    <row r="38" spans="1:6" ht="15">
      <c r="A38" s="30"/>
      <c r="B38" s="31"/>
      <c r="C38" s="32" t="s">
        <v>34</v>
      </c>
      <c r="D38" s="51">
        <v>-1920272.26</v>
      </c>
      <c r="E38" s="52">
        <v>-113156</v>
      </c>
      <c r="F38" s="52">
        <f>SUM(D38:E38)</f>
        <v>-2033428.26</v>
      </c>
    </row>
    <row r="39" spans="1:6" ht="15">
      <c r="A39" s="30"/>
      <c r="B39" s="31"/>
      <c r="C39" s="32" t="s">
        <v>35</v>
      </c>
      <c r="D39" s="76">
        <v>561999</v>
      </c>
      <c r="E39" s="52">
        <v>60000</v>
      </c>
      <c r="F39" s="52">
        <f>SUM(D39:E39)</f>
        <v>621999</v>
      </c>
    </row>
    <row r="40" spans="1:6" ht="15">
      <c r="A40" s="30"/>
      <c r="B40" s="31"/>
      <c r="C40" s="79" t="s">
        <v>36</v>
      </c>
      <c r="D40" s="51">
        <v>-110284</v>
      </c>
      <c r="E40" s="52">
        <v>0</v>
      </c>
      <c r="F40" s="52">
        <f>SUM(D40:E40)</f>
        <v>-110284</v>
      </c>
    </row>
    <row r="41" spans="1:6" ht="15">
      <c r="A41" s="30"/>
      <c r="B41" s="85"/>
      <c r="C41" s="86"/>
      <c r="D41" s="51"/>
      <c r="E41" s="52"/>
      <c r="F41" s="52"/>
    </row>
    <row r="42" spans="1:6" ht="15">
      <c r="A42" s="30"/>
      <c r="B42" s="87"/>
      <c r="C42" s="27" t="s">
        <v>37</v>
      </c>
      <c r="D42" s="88">
        <v>3000</v>
      </c>
      <c r="E42" s="52">
        <v>0</v>
      </c>
      <c r="F42" s="52">
        <f>SUM(D42:E42)</f>
        <v>3000</v>
      </c>
    </row>
    <row r="43" spans="1:6" ht="15">
      <c r="A43" s="30"/>
      <c r="B43" s="31"/>
      <c r="C43" s="32" t="s">
        <v>38</v>
      </c>
      <c r="D43" s="51">
        <v>-83300</v>
      </c>
      <c r="E43" s="52">
        <v>20000</v>
      </c>
      <c r="F43" s="52">
        <f>SUM(D43:E43)</f>
        <v>-63300</v>
      </c>
    </row>
    <row r="44" spans="1:6" ht="15.75" thickBot="1">
      <c r="A44" s="89"/>
      <c r="B44" s="90"/>
      <c r="C44" s="91"/>
      <c r="D44" s="92"/>
      <c r="E44" s="52"/>
      <c r="F44" s="52"/>
    </row>
    <row r="45" spans="1:6" ht="15.75" thickBot="1">
      <c r="A45" s="70" t="s">
        <v>39</v>
      </c>
      <c r="B45" s="71"/>
      <c r="C45" s="70"/>
      <c r="D45" s="83">
        <f>D34+D36</f>
        <v>-1098069.9600000011</v>
      </c>
      <c r="E45" s="83">
        <f>E34+E36</f>
        <v>0</v>
      </c>
      <c r="F45" s="83">
        <f>F34+F36</f>
        <v>-1098069.9600000011</v>
      </c>
    </row>
    <row r="46" spans="1:6" ht="15.75" thickBot="1">
      <c r="A46" s="93"/>
      <c r="B46" s="94"/>
      <c r="C46" s="95"/>
      <c r="D46" s="96"/>
      <c r="E46" s="52"/>
      <c r="F46" s="52"/>
    </row>
    <row r="47" spans="1:6" ht="15.75" thickBot="1">
      <c r="A47" s="97" t="s">
        <v>40</v>
      </c>
      <c r="B47" s="98"/>
      <c r="C47" s="97"/>
      <c r="D47" s="99">
        <f>D48+D54</f>
        <v>11309</v>
      </c>
      <c r="E47" s="99">
        <f>E48+E54</f>
        <v>0</v>
      </c>
      <c r="F47" s="99">
        <f>F48+F54</f>
        <v>11309</v>
      </c>
    </row>
    <row r="48" spans="1:6" ht="15.75" thickBot="1">
      <c r="A48" s="100"/>
      <c r="B48" s="101" t="s">
        <v>41</v>
      </c>
      <c r="C48" s="102"/>
      <c r="D48" s="103">
        <f>D52+D50</f>
        <v>389336</v>
      </c>
      <c r="E48" s="103">
        <f>E52+E50</f>
        <v>0</v>
      </c>
      <c r="F48" s="104">
        <f>SUM(D48:E48)</f>
        <v>389336</v>
      </c>
    </row>
    <row r="49" spans="1:6" ht="15">
      <c r="A49" s="25"/>
      <c r="B49" s="26"/>
      <c r="C49" s="105"/>
      <c r="D49" s="106"/>
      <c r="E49" s="107"/>
      <c r="F49" s="107"/>
    </row>
    <row r="50" spans="1:6" ht="27.75" customHeight="1">
      <c r="A50" s="30"/>
      <c r="B50" s="31"/>
      <c r="C50" s="108" t="s">
        <v>42</v>
      </c>
      <c r="D50" s="109">
        <v>100000</v>
      </c>
      <c r="E50" s="52">
        <v>0</v>
      </c>
      <c r="F50" s="52">
        <f>SUM(D50:E50)</f>
        <v>100000</v>
      </c>
    </row>
    <row r="51" spans="1:6" ht="15">
      <c r="A51" s="30"/>
      <c r="B51" s="31"/>
      <c r="C51" s="108"/>
      <c r="D51" s="109"/>
      <c r="E51" s="52"/>
      <c r="F51" s="52"/>
    </row>
    <row r="52" spans="1:6" ht="19.5" customHeight="1">
      <c r="A52" s="30"/>
      <c r="B52" s="31"/>
      <c r="C52" s="108" t="s">
        <v>43</v>
      </c>
      <c r="D52" s="109">
        <v>289336</v>
      </c>
      <c r="E52" s="52">
        <v>0</v>
      </c>
      <c r="F52" s="52">
        <f>SUM(D52:E52)</f>
        <v>289336</v>
      </c>
    </row>
    <row r="53" spans="1:6" ht="15.75" thickBot="1">
      <c r="A53" s="53"/>
      <c r="B53" s="54"/>
      <c r="C53" s="79"/>
      <c r="D53" s="110"/>
      <c r="E53" s="111"/>
      <c r="F53" s="111"/>
    </row>
    <row r="54" spans="1:6" ht="15.75" thickBot="1">
      <c r="A54" s="100"/>
      <c r="B54" s="101" t="s">
        <v>44</v>
      </c>
      <c r="C54" s="102"/>
      <c r="D54" s="112">
        <v>-378027</v>
      </c>
      <c r="E54" s="104">
        <v>0</v>
      </c>
      <c r="F54" s="104">
        <f>SUM(D54:E54)</f>
        <v>-378027</v>
      </c>
    </row>
    <row r="55" spans="1:6" ht="15.75" thickBot="1">
      <c r="A55" s="113"/>
      <c r="B55" s="114"/>
      <c r="C55" s="115"/>
      <c r="D55" s="116"/>
      <c r="E55" s="117"/>
      <c r="F55" s="117"/>
    </row>
    <row r="56" spans="1:6" ht="15.75" thickBot="1">
      <c r="A56" s="17" t="s">
        <v>45</v>
      </c>
      <c r="B56" s="18"/>
      <c r="C56" s="118"/>
      <c r="D56" s="119">
        <f>D45+D47</f>
        <v>-1086760.9600000011</v>
      </c>
      <c r="E56" s="120">
        <v>0</v>
      </c>
      <c r="F56" s="120">
        <v>-1086761</v>
      </c>
    </row>
    <row r="58" ht="15">
      <c r="E58" s="121"/>
    </row>
  </sheetData>
  <sheetProtection/>
  <mergeCells count="1">
    <mergeCell ref="B6:C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C6" sqref="C6"/>
    </sheetView>
  </sheetViews>
  <sheetFormatPr defaultColWidth="9.140625" defaultRowHeight="15"/>
  <cols>
    <col min="1" max="1" width="10.7109375" style="0" customWidth="1"/>
    <col min="2" max="2" width="46.8515625" style="0" customWidth="1"/>
    <col min="3" max="4" width="10.28125" style="0" customWidth="1"/>
    <col min="5" max="5" width="10.00390625" style="0" customWidth="1"/>
  </cols>
  <sheetData>
    <row r="1" spans="3:5" ht="15">
      <c r="C1" s="122"/>
      <c r="D1" s="123"/>
      <c r="E1" s="121"/>
    </row>
    <row r="2" spans="3:5" ht="15">
      <c r="C2" s="122" t="s">
        <v>46</v>
      </c>
      <c r="D2" s="123"/>
      <c r="E2" s="121"/>
    </row>
    <row r="3" spans="3:5" ht="15">
      <c r="C3" s="122" t="s">
        <v>1</v>
      </c>
      <c r="D3" s="123"/>
      <c r="E3" s="121"/>
    </row>
    <row r="4" spans="3:5" ht="15">
      <c r="C4" s="124" t="s">
        <v>127</v>
      </c>
      <c r="D4" s="123"/>
      <c r="E4" s="121"/>
    </row>
    <row r="5" spans="3:5" ht="15">
      <c r="C5" s="122" t="s">
        <v>130</v>
      </c>
      <c r="D5" s="123"/>
      <c r="E5" s="121"/>
    </row>
    <row r="6" spans="3:5" ht="15">
      <c r="C6" s="121"/>
      <c r="D6" s="125"/>
      <c r="E6" s="121"/>
    </row>
    <row r="7" spans="3:5" ht="15">
      <c r="C7" s="121"/>
      <c r="D7" s="125"/>
      <c r="E7" s="121"/>
    </row>
    <row r="8" spans="1:5" ht="15.75" thickBot="1">
      <c r="A8" s="126" t="s">
        <v>47</v>
      </c>
      <c r="B8" s="127"/>
      <c r="C8" s="128"/>
      <c r="D8" s="128"/>
      <c r="E8" s="128"/>
    </row>
    <row r="9" spans="1:5" ht="39" thickBot="1">
      <c r="A9" s="129" t="s">
        <v>2</v>
      </c>
      <c r="B9" s="130" t="s">
        <v>48</v>
      </c>
      <c r="C9" s="216" t="s">
        <v>49</v>
      </c>
      <c r="D9" s="131" t="s">
        <v>5</v>
      </c>
      <c r="E9" s="225" t="s">
        <v>6</v>
      </c>
    </row>
    <row r="10" spans="1:5" ht="15.75" thickBot="1">
      <c r="A10" s="16"/>
      <c r="B10" s="14"/>
      <c r="C10" s="13"/>
      <c r="D10" s="16"/>
      <c r="E10" s="226"/>
    </row>
    <row r="11" spans="1:5" ht="15.75" thickBot="1">
      <c r="A11" s="150">
        <v>30</v>
      </c>
      <c r="B11" s="132" t="s">
        <v>50</v>
      </c>
      <c r="C11" s="311">
        <v>7022168</v>
      </c>
      <c r="D11" s="312">
        <f>D12</f>
        <v>26000</v>
      </c>
      <c r="E11" s="313">
        <f aca="true" t="shared" si="0" ref="E11:E24">SUM(C11:D11)</f>
        <v>7048168</v>
      </c>
    </row>
    <row r="12" spans="1:5" ht="15.75" thickBot="1">
      <c r="A12" s="151">
        <v>3000</v>
      </c>
      <c r="B12" s="133" t="s">
        <v>9</v>
      </c>
      <c r="C12" s="217">
        <v>6927668</v>
      </c>
      <c r="D12" s="134">
        <v>26000</v>
      </c>
      <c r="E12" s="228">
        <f>SUM(C12:D12)</f>
        <v>6953668</v>
      </c>
    </row>
    <row r="13" spans="1:5" ht="15.75" thickBot="1">
      <c r="A13" s="150">
        <v>32</v>
      </c>
      <c r="B13" s="144" t="s">
        <v>12</v>
      </c>
      <c r="C13" s="311">
        <v>1381983</v>
      </c>
      <c r="D13" s="312">
        <f>SUM(D14,D15,D16)</f>
        <v>28155</v>
      </c>
      <c r="E13" s="313">
        <f t="shared" si="0"/>
        <v>1410138</v>
      </c>
    </row>
    <row r="14" spans="1:5" ht="15">
      <c r="A14" s="314" t="s">
        <v>51</v>
      </c>
      <c r="B14" s="315" t="s">
        <v>52</v>
      </c>
      <c r="C14" s="316">
        <v>288133</v>
      </c>
      <c r="D14" s="317">
        <v>13000</v>
      </c>
      <c r="E14" s="318">
        <f>SUM(C14:D14)</f>
        <v>301133</v>
      </c>
    </row>
    <row r="15" spans="1:5" ht="26.25">
      <c r="A15" s="152" t="s">
        <v>53</v>
      </c>
      <c r="B15" s="321" t="s">
        <v>54</v>
      </c>
      <c r="C15" s="218">
        <v>25765</v>
      </c>
      <c r="D15" s="135">
        <v>7500</v>
      </c>
      <c r="E15" s="229">
        <f>SUM(C15:D15)</f>
        <v>33265</v>
      </c>
    </row>
    <row r="16" spans="1:5" ht="15.75" thickBot="1">
      <c r="A16" s="153" t="s">
        <v>55</v>
      </c>
      <c r="B16" s="136" t="s">
        <v>56</v>
      </c>
      <c r="C16" s="219">
        <v>133376</v>
      </c>
      <c r="D16" s="137">
        <v>7655</v>
      </c>
      <c r="E16" s="230">
        <f>SUM(C16:D16)</f>
        <v>141031</v>
      </c>
    </row>
    <row r="17" spans="1:5" ht="15.75" thickBot="1">
      <c r="A17" s="154">
        <v>3500.352</v>
      </c>
      <c r="B17" s="138" t="s">
        <v>13</v>
      </c>
      <c r="C17" s="220">
        <v>4419856.27</v>
      </c>
      <c r="D17" s="19">
        <v>0</v>
      </c>
      <c r="E17" s="231">
        <f t="shared" si="0"/>
        <v>4419856.27</v>
      </c>
    </row>
    <row r="18" spans="1:5" ht="15.75" thickBot="1">
      <c r="A18" s="155" t="s">
        <v>57</v>
      </c>
      <c r="B18" s="139" t="s">
        <v>58</v>
      </c>
      <c r="C18" s="221">
        <v>1530291</v>
      </c>
      <c r="D18" s="104">
        <v>0</v>
      </c>
      <c r="E18" s="232">
        <f t="shared" si="0"/>
        <v>1530291</v>
      </c>
    </row>
    <row r="19" spans="1:5" ht="15.75" thickBot="1">
      <c r="A19" s="155" t="s">
        <v>59</v>
      </c>
      <c r="B19" s="141" t="s">
        <v>60</v>
      </c>
      <c r="C19" s="221">
        <v>2662141</v>
      </c>
      <c r="D19" s="140">
        <v>0</v>
      </c>
      <c r="E19" s="233">
        <f t="shared" si="0"/>
        <v>2662141</v>
      </c>
    </row>
    <row r="20" spans="1:5" ht="15.75" thickBot="1">
      <c r="A20" s="155">
        <v>3500</v>
      </c>
      <c r="B20" s="141" t="s">
        <v>61</v>
      </c>
      <c r="C20" s="221">
        <v>227424.27</v>
      </c>
      <c r="D20" s="140">
        <f>SUM(D21:D21)</f>
        <v>0</v>
      </c>
      <c r="E20" s="234">
        <f t="shared" si="0"/>
        <v>227424.27</v>
      </c>
    </row>
    <row r="21" spans="1:5" ht="15.75" thickBot="1">
      <c r="A21" s="156"/>
      <c r="B21" s="142"/>
      <c r="C21" s="222"/>
      <c r="D21" s="143"/>
      <c r="E21" s="235"/>
    </row>
    <row r="22" spans="1:5" ht="15.75" thickBot="1">
      <c r="A22" s="150">
        <v>3825.388</v>
      </c>
      <c r="B22" s="144" t="s">
        <v>17</v>
      </c>
      <c r="C22" s="311">
        <v>88488</v>
      </c>
      <c r="D22" s="312">
        <f>D23</f>
        <v>272</v>
      </c>
      <c r="E22" s="320">
        <f t="shared" si="0"/>
        <v>88760</v>
      </c>
    </row>
    <row r="23" spans="1:5" ht="15.75" thickBot="1">
      <c r="A23" s="157">
        <v>3888</v>
      </c>
      <c r="B23" s="145" t="s">
        <v>62</v>
      </c>
      <c r="C23" s="223">
        <v>18638</v>
      </c>
      <c r="D23" s="146">
        <v>272</v>
      </c>
      <c r="E23" s="236">
        <f>SUM(C23:D23)</f>
        <v>18910</v>
      </c>
    </row>
    <row r="24" spans="1:5" ht="15.75" thickBot="1">
      <c r="A24" s="147"/>
      <c r="B24" s="148" t="s">
        <v>63</v>
      </c>
      <c r="C24" s="224">
        <f>C11+C13+C17+C22</f>
        <v>12912495.27</v>
      </c>
      <c r="D24" s="149">
        <f>SUM(D11,D13,D17,D22)</f>
        <v>54427</v>
      </c>
      <c r="E24" s="227">
        <f t="shared" si="0"/>
        <v>12966922.27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43">
      <selection activeCell="C5" sqref="C5"/>
    </sheetView>
  </sheetViews>
  <sheetFormatPr defaultColWidth="9.140625" defaultRowHeight="15"/>
  <cols>
    <col min="1" max="1" width="7.8515625" style="0" customWidth="1"/>
    <col min="2" max="2" width="48.7109375" style="0" customWidth="1"/>
    <col min="3" max="3" width="13.421875" style="0" customWidth="1"/>
    <col min="5" max="5" width="10.28125" style="0" customWidth="1"/>
  </cols>
  <sheetData>
    <row r="1" spans="1:5" ht="15">
      <c r="A1" s="158"/>
      <c r="B1" s="159" t="s">
        <v>64</v>
      </c>
      <c r="C1" s="160" t="s">
        <v>65</v>
      </c>
      <c r="D1" s="128"/>
      <c r="E1" s="128"/>
    </row>
    <row r="2" spans="1:5" ht="15">
      <c r="A2" s="158"/>
      <c r="B2" s="159" t="s">
        <v>66</v>
      </c>
      <c r="C2" s="160" t="s">
        <v>67</v>
      </c>
      <c r="D2" s="128"/>
      <c r="E2" s="128"/>
    </row>
    <row r="3" spans="1:5" ht="15">
      <c r="A3" s="158"/>
      <c r="B3" s="159" t="s">
        <v>68</v>
      </c>
      <c r="C3" s="161" t="s">
        <v>128</v>
      </c>
      <c r="D3" s="128"/>
      <c r="E3" s="128"/>
    </row>
    <row r="4" spans="1:5" ht="15">
      <c r="A4" s="158"/>
      <c r="B4" s="159"/>
      <c r="C4" s="122" t="s">
        <v>130</v>
      </c>
      <c r="D4" s="128"/>
      <c r="E4" s="128"/>
    </row>
    <row r="5" spans="1:5" ht="15.75" thickBot="1">
      <c r="A5" s="126" t="s">
        <v>69</v>
      </c>
      <c r="B5" s="162"/>
      <c r="C5" s="128"/>
      <c r="D5" s="128"/>
      <c r="E5" s="128"/>
    </row>
    <row r="6" spans="1:5" ht="39" thickBot="1">
      <c r="A6" s="163" t="s">
        <v>2</v>
      </c>
      <c r="B6" s="164" t="s">
        <v>70</v>
      </c>
      <c r="C6" s="10" t="s">
        <v>4</v>
      </c>
      <c r="D6" s="165" t="s">
        <v>5</v>
      </c>
      <c r="E6" s="166" t="s">
        <v>6</v>
      </c>
    </row>
    <row r="7" spans="1:5" ht="15.75" thickBot="1">
      <c r="A7" s="322" t="s">
        <v>71</v>
      </c>
      <c r="B7" s="310" t="s">
        <v>72</v>
      </c>
      <c r="C7" s="180">
        <v>1202226.11</v>
      </c>
      <c r="D7" s="167">
        <f>D9+D12</f>
        <v>-8500</v>
      </c>
      <c r="E7" s="181">
        <f>SUM(C7:D7)</f>
        <v>1193726.11</v>
      </c>
    </row>
    <row r="8" spans="1:5" ht="15">
      <c r="A8" s="323" t="s">
        <v>73</v>
      </c>
      <c r="B8" s="324" t="s">
        <v>74</v>
      </c>
      <c r="C8" s="168"/>
      <c r="D8" s="169"/>
      <c r="E8" s="170"/>
    </row>
    <row r="9" spans="1:5" ht="15">
      <c r="A9" s="325" t="s">
        <v>75</v>
      </c>
      <c r="B9" s="326" t="s">
        <v>76</v>
      </c>
      <c r="C9" s="171">
        <v>16000</v>
      </c>
      <c r="D9" s="172">
        <v>-3500</v>
      </c>
      <c r="E9" s="173">
        <f>SUM(C9:D9)</f>
        <v>12500</v>
      </c>
    </row>
    <row r="10" spans="1:5" ht="15">
      <c r="A10" s="174"/>
      <c r="B10" s="175"/>
      <c r="C10" s="171"/>
      <c r="D10" s="176"/>
      <c r="E10" s="173"/>
    </row>
    <row r="11" spans="1:5" ht="15">
      <c r="A11" s="327" t="s">
        <v>77</v>
      </c>
      <c r="B11" s="328" t="s">
        <v>78</v>
      </c>
      <c r="C11" s="171"/>
      <c r="D11" s="172"/>
      <c r="E11" s="173"/>
    </row>
    <row r="12" spans="1:5" ht="15">
      <c r="A12" s="325" t="s">
        <v>75</v>
      </c>
      <c r="B12" s="329" t="s">
        <v>76</v>
      </c>
      <c r="C12" s="171">
        <v>16500</v>
      </c>
      <c r="D12" s="172">
        <v>-5000</v>
      </c>
      <c r="E12" s="173">
        <f>SUM(C12:D12)</f>
        <v>11500</v>
      </c>
    </row>
    <row r="13" spans="1:5" ht="15.75" thickBot="1">
      <c r="A13" s="330"/>
      <c r="B13" s="331"/>
      <c r="C13" s="177"/>
      <c r="D13" s="178"/>
      <c r="E13" s="179"/>
    </row>
    <row r="14" spans="1:5" ht="15.75" thickBot="1">
      <c r="A14" s="322" t="s">
        <v>79</v>
      </c>
      <c r="B14" s="310" t="s">
        <v>80</v>
      </c>
      <c r="C14" s="180">
        <v>644607</v>
      </c>
      <c r="D14" s="167">
        <f>D16</f>
        <v>-17000</v>
      </c>
      <c r="E14" s="181">
        <f>SUM(C14:D14)</f>
        <v>627607</v>
      </c>
    </row>
    <row r="15" spans="1:5" ht="15">
      <c r="A15" s="332" t="s">
        <v>81</v>
      </c>
      <c r="B15" s="333" t="s">
        <v>82</v>
      </c>
      <c r="C15" s="182"/>
      <c r="D15" s="183"/>
      <c r="E15" s="184"/>
    </row>
    <row r="16" spans="1:5" ht="15">
      <c r="A16" s="325">
        <v>55</v>
      </c>
      <c r="B16" s="329" t="s">
        <v>29</v>
      </c>
      <c r="C16" s="171">
        <v>26490</v>
      </c>
      <c r="D16" s="172">
        <v>-17000</v>
      </c>
      <c r="E16" s="173">
        <f>SUM(C16:D16)</f>
        <v>9490</v>
      </c>
    </row>
    <row r="17" spans="1:5" ht="15.75" thickBot="1">
      <c r="A17" s="334"/>
      <c r="B17" s="335"/>
      <c r="C17" s="185"/>
      <c r="D17" s="186"/>
      <c r="E17" s="187"/>
    </row>
    <row r="18" spans="1:5" ht="15.75" thickBot="1">
      <c r="A18" s="322" t="s">
        <v>83</v>
      </c>
      <c r="B18" s="336" t="s">
        <v>84</v>
      </c>
      <c r="C18" s="188">
        <v>488325</v>
      </c>
      <c r="D18" s="189">
        <f>SUM(D20,D23)</f>
        <v>-13983</v>
      </c>
      <c r="E18" s="190">
        <f>SUM(C18:D18)</f>
        <v>474342</v>
      </c>
    </row>
    <row r="19" spans="1:5" ht="15">
      <c r="A19" s="337" t="s">
        <v>85</v>
      </c>
      <c r="B19" s="338" t="s">
        <v>86</v>
      </c>
      <c r="C19" s="339"/>
      <c r="D19" s="340"/>
      <c r="E19" s="341"/>
    </row>
    <row r="20" spans="1:5" ht="15">
      <c r="A20" s="342" t="s">
        <v>87</v>
      </c>
      <c r="B20" s="343" t="s">
        <v>88</v>
      </c>
      <c r="C20" s="191">
        <v>20346</v>
      </c>
      <c r="D20" s="192">
        <v>6000</v>
      </c>
      <c r="E20" s="193">
        <f>SUM(C20:D20)</f>
        <v>26346</v>
      </c>
    </row>
    <row r="21" spans="1:5" ht="15">
      <c r="A21" s="325"/>
      <c r="B21" s="343"/>
      <c r="C21" s="191"/>
      <c r="D21" s="192"/>
      <c r="E21" s="193"/>
    </row>
    <row r="22" spans="1:5" ht="15">
      <c r="A22" s="325" t="s">
        <v>89</v>
      </c>
      <c r="B22" s="343" t="s">
        <v>90</v>
      </c>
      <c r="C22" s="191"/>
      <c r="D22" s="192"/>
      <c r="E22" s="193"/>
    </row>
    <row r="23" spans="1:5" ht="15">
      <c r="A23" s="325" t="s">
        <v>87</v>
      </c>
      <c r="B23" s="343" t="s">
        <v>88</v>
      </c>
      <c r="C23" s="191">
        <v>157422.14</v>
      </c>
      <c r="D23" s="192">
        <v>-19983</v>
      </c>
      <c r="E23" s="193">
        <f>SUM(C23:D23)</f>
        <v>137439.14</v>
      </c>
    </row>
    <row r="24" spans="1:5" ht="15.75" thickBot="1">
      <c r="A24" s="237"/>
      <c r="B24" s="238"/>
      <c r="C24" s="344"/>
      <c r="D24" s="345"/>
      <c r="E24" s="346"/>
    </row>
    <row r="25" spans="1:5" ht="15.75" thickBot="1">
      <c r="A25" s="322" t="s">
        <v>91</v>
      </c>
      <c r="B25" s="336" t="s">
        <v>92</v>
      </c>
      <c r="C25" s="189">
        <v>2395122</v>
      </c>
      <c r="D25" s="190">
        <f>SUM(D26,D29,D32)</f>
        <v>2527</v>
      </c>
      <c r="E25" s="190">
        <f>SUM(C25:D25)</f>
        <v>2397649</v>
      </c>
    </row>
    <row r="26" spans="1:5" ht="36.75" customHeight="1" thickBot="1">
      <c r="A26" s="347" t="s">
        <v>93</v>
      </c>
      <c r="B26" s="348" t="s">
        <v>94</v>
      </c>
      <c r="C26" s="194">
        <v>51264</v>
      </c>
      <c r="D26" s="195">
        <f>D27</f>
        <v>319</v>
      </c>
      <c r="E26" s="195">
        <f>SUM(C26:D26)</f>
        <v>51583</v>
      </c>
    </row>
    <row r="27" spans="1:5" ht="15">
      <c r="A27" s="332" t="s">
        <v>87</v>
      </c>
      <c r="B27" s="333" t="s">
        <v>88</v>
      </c>
      <c r="C27" s="196">
        <v>10825</v>
      </c>
      <c r="D27" s="197">
        <v>319</v>
      </c>
      <c r="E27" s="197">
        <f>SUM(C27:D27)</f>
        <v>11144</v>
      </c>
    </row>
    <row r="28" spans="1:5" ht="15.75" thickBot="1">
      <c r="A28" s="237"/>
      <c r="B28" s="237"/>
      <c r="C28" s="198"/>
      <c r="D28" s="199"/>
      <c r="E28" s="199"/>
    </row>
    <row r="29" spans="1:5" ht="15.75" thickBot="1">
      <c r="A29" s="349" t="s">
        <v>95</v>
      </c>
      <c r="B29" s="350" t="s">
        <v>96</v>
      </c>
      <c r="C29" s="194">
        <v>281784</v>
      </c>
      <c r="D29" s="195">
        <f>D30</f>
        <v>-5292</v>
      </c>
      <c r="E29" s="195">
        <f>SUM(C29:D29)</f>
        <v>276492</v>
      </c>
    </row>
    <row r="30" spans="1:5" ht="15">
      <c r="A30" s="332" t="s">
        <v>87</v>
      </c>
      <c r="B30" s="333" t="s">
        <v>88</v>
      </c>
      <c r="C30" s="196">
        <v>106288</v>
      </c>
      <c r="D30" s="197">
        <v>-5292</v>
      </c>
      <c r="E30" s="197">
        <f>SUM(C30:D30)</f>
        <v>100996</v>
      </c>
    </row>
    <row r="31" spans="1:5" ht="15.75" thickBot="1">
      <c r="A31" s="237"/>
      <c r="B31" s="237"/>
      <c r="C31" s="198"/>
      <c r="D31" s="199"/>
      <c r="E31" s="199"/>
    </row>
    <row r="32" spans="1:5" ht="15.75" thickBot="1">
      <c r="A32" s="349" t="s">
        <v>97</v>
      </c>
      <c r="B32" s="350" t="s">
        <v>98</v>
      </c>
      <c r="C32" s="194">
        <v>348462</v>
      </c>
      <c r="D32" s="195">
        <f>D33</f>
        <v>7500</v>
      </c>
      <c r="E32" s="195">
        <f>SUM(C32:D32)</f>
        <v>355962</v>
      </c>
    </row>
    <row r="33" spans="1:5" ht="15">
      <c r="A33" s="332" t="s">
        <v>87</v>
      </c>
      <c r="B33" s="333" t="s">
        <v>88</v>
      </c>
      <c r="C33" s="196">
        <v>112158.69</v>
      </c>
      <c r="D33" s="197">
        <v>7500</v>
      </c>
      <c r="E33" s="197">
        <f>SUM(C33:D33)</f>
        <v>119658.69</v>
      </c>
    </row>
    <row r="34" spans="1:5" ht="15.75" thickBot="1">
      <c r="A34" s="351"/>
      <c r="B34" s="351"/>
      <c r="C34" s="352"/>
      <c r="D34" s="353"/>
      <c r="E34" s="353"/>
    </row>
    <row r="35" spans="1:5" ht="15.75" thickBot="1">
      <c r="A35" s="322" t="s">
        <v>99</v>
      </c>
      <c r="B35" s="310" t="s">
        <v>100</v>
      </c>
      <c r="C35" s="189">
        <v>6208854</v>
      </c>
      <c r="D35" s="190">
        <f>D36+D40+D43+D47+D51+D56</f>
        <v>58227</v>
      </c>
      <c r="E35" s="190">
        <f>SUM(C35:D35)</f>
        <v>6267081</v>
      </c>
    </row>
    <row r="36" spans="1:5" ht="15.75" thickBot="1">
      <c r="A36" s="354" t="s">
        <v>101</v>
      </c>
      <c r="B36" s="355" t="s">
        <v>102</v>
      </c>
      <c r="C36" s="200">
        <v>266327</v>
      </c>
      <c r="D36" s="201">
        <f>D37+D38</f>
        <v>1465</v>
      </c>
      <c r="E36" s="201">
        <f>SUM(C36:D36)</f>
        <v>267792</v>
      </c>
    </row>
    <row r="37" spans="1:5" ht="15">
      <c r="A37" s="356" t="s">
        <v>103</v>
      </c>
      <c r="B37" s="357" t="s">
        <v>28</v>
      </c>
      <c r="C37" s="196">
        <v>212464</v>
      </c>
      <c r="D37" s="197">
        <v>1415</v>
      </c>
      <c r="E37" s="197">
        <f>SUM(C37:D37)</f>
        <v>213879</v>
      </c>
    </row>
    <row r="38" spans="1:5" ht="15">
      <c r="A38" s="325" t="s">
        <v>87</v>
      </c>
      <c r="B38" s="329" t="s">
        <v>88</v>
      </c>
      <c r="C38" s="192">
        <v>53487</v>
      </c>
      <c r="D38" s="202">
        <v>50</v>
      </c>
      <c r="E38" s="193">
        <f>SUM(C38:D38)</f>
        <v>53537</v>
      </c>
    </row>
    <row r="39" spans="1:5" ht="15.75" thickBot="1">
      <c r="A39" s="358"/>
      <c r="B39" s="358"/>
      <c r="C39" s="198"/>
      <c r="D39" s="199"/>
      <c r="E39" s="199"/>
    </row>
    <row r="40" spans="1:5" ht="15.75" thickBot="1">
      <c r="A40" s="359" t="s">
        <v>101</v>
      </c>
      <c r="B40" s="350" t="s">
        <v>104</v>
      </c>
      <c r="C40" s="194">
        <v>584296</v>
      </c>
      <c r="D40" s="195">
        <f>D41</f>
        <v>4246</v>
      </c>
      <c r="E40" s="194">
        <f>SUM(C40:D40)</f>
        <v>588542</v>
      </c>
    </row>
    <row r="41" spans="1:5" ht="15">
      <c r="A41" s="356" t="s">
        <v>103</v>
      </c>
      <c r="B41" s="357" t="s">
        <v>28</v>
      </c>
      <c r="C41" s="196">
        <v>476386</v>
      </c>
      <c r="D41" s="197">
        <v>4246</v>
      </c>
      <c r="E41" s="203">
        <f>SUM(C41:D41)</f>
        <v>480632</v>
      </c>
    </row>
    <row r="42" spans="1:5" ht="15.75" thickBot="1">
      <c r="A42" s="358"/>
      <c r="B42" s="358"/>
      <c r="C42" s="198"/>
      <c r="D42" s="199"/>
      <c r="E42" s="204"/>
    </row>
    <row r="43" spans="1:5" ht="15.75" thickBot="1">
      <c r="A43" s="359" t="s">
        <v>101</v>
      </c>
      <c r="B43" s="360" t="s">
        <v>105</v>
      </c>
      <c r="C43" s="194">
        <v>634162</v>
      </c>
      <c r="D43" s="195">
        <f>D44+D45</f>
        <v>8070</v>
      </c>
      <c r="E43" s="195">
        <f>SUM(C43:D43)</f>
        <v>642232</v>
      </c>
    </row>
    <row r="44" spans="1:5" ht="15">
      <c r="A44" s="356" t="s">
        <v>103</v>
      </c>
      <c r="B44" s="357" t="s">
        <v>28</v>
      </c>
      <c r="C44" s="196">
        <v>503834</v>
      </c>
      <c r="D44" s="197">
        <v>5011</v>
      </c>
      <c r="E44" s="197">
        <f>SUM(C44:D44)</f>
        <v>508845</v>
      </c>
    </row>
    <row r="45" spans="1:5" ht="15">
      <c r="A45" s="361" t="s">
        <v>87</v>
      </c>
      <c r="B45" s="362" t="s">
        <v>88</v>
      </c>
      <c r="C45" s="192">
        <v>129143</v>
      </c>
      <c r="D45" s="193">
        <v>3059</v>
      </c>
      <c r="E45" s="193">
        <f>SUM(C45:D45)</f>
        <v>132202</v>
      </c>
    </row>
    <row r="46" spans="1:5" ht="15.75" thickBot="1">
      <c r="A46" s="358"/>
      <c r="B46" s="358"/>
      <c r="C46" s="198"/>
      <c r="D46" s="199"/>
      <c r="E46" s="199"/>
    </row>
    <row r="47" spans="1:5" ht="15.75" thickBot="1">
      <c r="A47" s="359" t="s">
        <v>101</v>
      </c>
      <c r="B47" s="360" t="s">
        <v>106</v>
      </c>
      <c r="C47" s="194">
        <v>282514</v>
      </c>
      <c r="D47" s="195">
        <f>D48+D49</f>
        <v>-3228</v>
      </c>
      <c r="E47" s="195">
        <f>SUM(C47:D47)</f>
        <v>279286</v>
      </c>
    </row>
    <row r="48" spans="1:5" ht="15">
      <c r="A48" s="356" t="s">
        <v>103</v>
      </c>
      <c r="B48" s="357" t="s">
        <v>28</v>
      </c>
      <c r="C48" s="196">
        <v>206411</v>
      </c>
      <c r="D48" s="197">
        <v>-5030</v>
      </c>
      <c r="E48" s="197">
        <f>SUM(C48:D48)</f>
        <v>201381</v>
      </c>
    </row>
    <row r="49" spans="1:5" ht="15">
      <c r="A49" s="361" t="s">
        <v>87</v>
      </c>
      <c r="B49" s="362" t="s">
        <v>88</v>
      </c>
      <c r="C49" s="192">
        <v>75770</v>
      </c>
      <c r="D49" s="193">
        <v>1802</v>
      </c>
      <c r="E49" s="193">
        <f>SUM(C49:D49)</f>
        <v>77572</v>
      </c>
    </row>
    <row r="50" spans="1:5" ht="15.75" thickBot="1">
      <c r="A50" s="358"/>
      <c r="B50" s="358"/>
      <c r="C50" s="198"/>
      <c r="D50" s="199"/>
      <c r="E50" s="199"/>
    </row>
    <row r="51" spans="1:5" ht="15.75" thickBot="1">
      <c r="A51" s="349" t="s">
        <v>101</v>
      </c>
      <c r="B51" s="350" t="s">
        <v>107</v>
      </c>
      <c r="C51" s="194">
        <v>582538</v>
      </c>
      <c r="D51" s="195">
        <f>D52+D53</f>
        <v>6674</v>
      </c>
      <c r="E51" s="195">
        <f>SUM(C51:D51)</f>
        <v>589212</v>
      </c>
    </row>
    <row r="52" spans="1:5" ht="15">
      <c r="A52" s="356" t="s">
        <v>103</v>
      </c>
      <c r="B52" s="357" t="s">
        <v>28</v>
      </c>
      <c r="C52" s="196">
        <v>479807</v>
      </c>
      <c r="D52" s="197">
        <v>3619</v>
      </c>
      <c r="E52" s="197">
        <f>SUM(C52:D52)</f>
        <v>483426</v>
      </c>
    </row>
    <row r="53" spans="1:5" ht="15">
      <c r="A53" s="361" t="s">
        <v>87</v>
      </c>
      <c r="B53" s="362" t="s">
        <v>88</v>
      </c>
      <c r="C53" s="192">
        <v>101737</v>
      </c>
      <c r="D53" s="193">
        <v>3055</v>
      </c>
      <c r="E53" s="197">
        <f>SUM(C53:D53)</f>
        <v>104792</v>
      </c>
    </row>
    <row r="54" spans="1:5" ht="15">
      <c r="A54" s="358"/>
      <c r="B54" s="358"/>
      <c r="C54" s="192"/>
      <c r="D54" s="193"/>
      <c r="E54" s="193"/>
    </row>
    <row r="55" spans="1:5" ht="15">
      <c r="A55" s="363" t="s">
        <v>101</v>
      </c>
      <c r="B55" s="364" t="s">
        <v>108</v>
      </c>
      <c r="C55" s="192"/>
      <c r="D55" s="193"/>
      <c r="E55" s="193"/>
    </row>
    <row r="56" spans="1:5" ht="15">
      <c r="A56" s="361" t="s">
        <v>87</v>
      </c>
      <c r="B56" s="362" t="s">
        <v>88</v>
      </c>
      <c r="C56" s="205">
        <v>30000</v>
      </c>
      <c r="D56" s="206">
        <v>41000</v>
      </c>
      <c r="E56" s="206">
        <f>SUM(C56:D56)</f>
        <v>71000</v>
      </c>
    </row>
    <row r="57" spans="1:5" ht="15.75" thickBot="1">
      <c r="A57" s="358"/>
      <c r="B57" s="358"/>
      <c r="C57" s="198"/>
      <c r="D57" s="199"/>
      <c r="E57" s="199"/>
    </row>
    <row r="58" spans="1:5" ht="15.75" thickBot="1">
      <c r="A58" s="207"/>
      <c r="B58" s="208" t="s">
        <v>109</v>
      </c>
      <c r="C58" s="209">
        <v>12463708</v>
      </c>
      <c r="D58" s="167">
        <f>D7+D14+D18+D25+D35</f>
        <v>21271</v>
      </c>
      <c r="E58" s="190">
        <f>SUM(C58:D58)</f>
        <v>12484979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9">
      <selection activeCell="D5" sqref="D5"/>
    </sheetView>
  </sheetViews>
  <sheetFormatPr defaultColWidth="9.140625" defaultRowHeight="15"/>
  <cols>
    <col min="1" max="1" width="6.00390625" style="0" customWidth="1"/>
    <col min="2" max="2" width="44.28125" style="0" customWidth="1"/>
    <col min="3" max="3" width="9.421875" style="0" customWidth="1"/>
    <col min="4" max="4" width="10.28125" style="0" customWidth="1"/>
    <col min="5" max="5" width="10.00390625" style="0" customWidth="1"/>
  </cols>
  <sheetData>
    <row r="1" ht="15">
      <c r="D1" t="s">
        <v>110</v>
      </c>
    </row>
    <row r="2" spans="1:5" ht="15">
      <c r="A2" s="127"/>
      <c r="B2" s="127"/>
      <c r="C2" s="210"/>
      <c r="D2" s="124" t="s">
        <v>1</v>
      </c>
      <c r="E2" s="211"/>
    </row>
    <row r="3" spans="1:5" ht="15">
      <c r="A3" s="127"/>
      <c r="B3" s="127"/>
      <c r="C3" s="210"/>
      <c r="D3" s="124" t="s">
        <v>127</v>
      </c>
      <c r="E3" s="211"/>
    </row>
    <row r="4" spans="1:5" ht="15">
      <c r="A4" s="127"/>
      <c r="B4" s="127"/>
      <c r="C4" s="210"/>
      <c r="D4" s="212" t="s">
        <v>130</v>
      </c>
      <c r="E4" s="211"/>
    </row>
    <row r="5" spans="1:5" ht="15">
      <c r="A5" s="127"/>
      <c r="B5" s="127"/>
      <c r="C5" s="210"/>
      <c r="D5" s="210"/>
      <c r="E5" s="210"/>
    </row>
    <row r="6" spans="1:5" ht="15">
      <c r="A6" s="127"/>
      <c r="B6" s="127"/>
      <c r="C6" s="210"/>
      <c r="D6" s="210"/>
      <c r="E6" s="210"/>
    </row>
    <row r="7" spans="1:5" ht="15.75" thickBot="1">
      <c r="A7" s="213" t="s">
        <v>111</v>
      </c>
      <c r="B7" s="127"/>
      <c r="C7" s="210"/>
      <c r="D7" s="210"/>
      <c r="E7" s="210"/>
    </row>
    <row r="8" spans="1:5" ht="39" thickBot="1">
      <c r="A8" s="241"/>
      <c r="B8" s="242"/>
      <c r="C8" s="243" t="s">
        <v>49</v>
      </c>
      <c r="D8" s="244" t="s">
        <v>5</v>
      </c>
      <c r="E8" s="245" t="s">
        <v>6</v>
      </c>
    </row>
    <row r="9" spans="1:5" ht="15.75" thickBot="1">
      <c r="A9" s="246">
        <v>381</v>
      </c>
      <c r="B9" s="365" t="s">
        <v>33</v>
      </c>
      <c r="C9" s="366">
        <f>C10</f>
        <v>2000</v>
      </c>
      <c r="D9" s="209">
        <v>0</v>
      </c>
      <c r="E9" s="181">
        <f>SUM(C9:D9)</f>
        <v>2000</v>
      </c>
    </row>
    <row r="10" spans="1:5" ht="15">
      <c r="A10" s="247" t="s">
        <v>112</v>
      </c>
      <c r="B10" s="248" t="s">
        <v>113</v>
      </c>
      <c r="C10" s="249">
        <v>2000</v>
      </c>
      <c r="D10" s="250">
        <v>0</v>
      </c>
      <c r="E10" s="251">
        <f>SUM(C10:D10)</f>
        <v>2000</v>
      </c>
    </row>
    <row r="11" spans="1:5" ht="15.75" thickBot="1">
      <c r="A11" s="252"/>
      <c r="B11" s="253"/>
      <c r="C11" s="254"/>
      <c r="D11" s="255"/>
      <c r="E11" s="256"/>
    </row>
    <row r="12" spans="1:5" ht="19.5" customHeight="1" thickBot="1">
      <c r="A12" s="257">
        <v>15</v>
      </c>
      <c r="B12" s="285" t="s">
        <v>114</v>
      </c>
      <c r="C12" s="258">
        <v>-1920272</v>
      </c>
      <c r="D12" s="259">
        <f>SUM(D13,D14,D16,D18)</f>
        <v>-113156</v>
      </c>
      <c r="E12" s="260">
        <f>SUM(C12:D12)</f>
        <v>-2033428</v>
      </c>
    </row>
    <row r="13" spans="1:5" ht="54.75" customHeight="1">
      <c r="A13" s="261">
        <v>17</v>
      </c>
      <c r="B13" s="262" t="s">
        <v>115</v>
      </c>
      <c r="C13" s="263">
        <v>-26000</v>
      </c>
      <c r="D13" s="264">
        <v>-85500</v>
      </c>
      <c r="E13" s="265">
        <f>SUM(C13:D13)</f>
        <v>-111500</v>
      </c>
    </row>
    <row r="14" spans="1:5" ht="21" customHeight="1">
      <c r="A14" s="261">
        <v>24</v>
      </c>
      <c r="B14" s="214" t="s">
        <v>116</v>
      </c>
      <c r="C14" s="263">
        <v>0</v>
      </c>
      <c r="D14" s="264">
        <v>-7673</v>
      </c>
      <c r="E14" s="265">
        <f>SUM(C14:D14)</f>
        <v>-7673</v>
      </c>
    </row>
    <row r="15" spans="1:5" ht="15">
      <c r="A15" s="261"/>
      <c r="B15" s="266"/>
      <c r="C15" s="263"/>
      <c r="D15" s="264"/>
      <c r="E15" s="265"/>
    </row>
    <row r="16" spans="1:5" ht="20.25" customHeight="1">
      <c r="A16" s="261">
        <v>25</v>
      </c>
      <c r="B16" s="239" t="s">
        <v>117</v>
      </c>
      <c r="C16" s="263">
        <v>0</v>
      </c>
      <c r="D16" s="264">
        <v>-15844</v>
      </c>
      <c r="E16" s="265">
        <f>SUM(C16:D16)</f>
        <v>-15844</v>
      </c>
    </row>
    <row r="17" spans="1:5" ht="15">
      <c r="A17" s="261"/>
      <c r="B17" s="239"/>
      <c r="C17" s="263"/>
      <c r="D17" s="264"/>
      <c r="E17" s="265"/>
    </row>
    <row r="18" spans="1:5" ht="26.25" customHeight="1">
      <c r="A18" s="261">
        <v>26</v>
      </c>
      <c r="B18" s="240" t="s">
        <v>129</v>
      </c>
      <c r="C18" s="263">
        <v>0</v>
      </c>
      <c r="D18" s="264">
        <v>-4139</v>
      </c>
      <c r="E18" s="265">
        <f>SUM(C18:D18)</f>
        <v>-4139</v>
      </c>
    </row>
    <row r="19" spans="1:5" ht="15.75" thickBot="1">
      <c r="A19" s="267"/>
      <c r="B19" s="268"/>
      <c r="C19" s="269"/>
      <c r="D19" s="270"/>
      <c r="E19" s="271"/>
    </row>
    <row r="20" spans="1:5" ht="33" customHeight="1" thickBot="1">
      <c r="A20" s="272">
        <v>3502</v>
      </c>
      <c r="B20" s="367" t="s">
        <v>118</v>
      </c>
      <c r="C20" s="273">
        <f>SUM(C21:C21)</f>
        <v>561999</v>
      </c>
      <c r="D20" s="274">
        <f>D21+D22</f>
        <v>60000</v>
      </c>
      <c r="E20" s="275">
        <f>SUM(C20:D20)</f>
        <v>621999</v>
      </c>
    </row>
    <row r="21" spans="1:5" ht="21.75" customHeight="1">
      <c r="A21" s="276">
        <v>1</v>
      </c>
      <c r="B21" s="277" t="s">
        <v>119</v>
      </c>
      <c r="C21" s="278">
        <v>561999</v>
      </c>
      <c r="D21" s="279">
        <v>0</v>
      </c>
      <c r="E21" s="280">
        <f>SUM(C21:D21)</f>
        <v>561999</v>
      </c>
    </row>
    <row r="22" spans="1:5" ht="18.75" customHeight="1" thickBot="1">
      <c r="A22" s="281">
        <v>2</v>
      </c>
      <c r="B22" s="215" t="s">
        <v>120</v>
      </c>
      <c r="C22" s="282">
        <v>0</v>
      </c>
      <c r="D22" s="283">
        <v>60000</v>
      </c>
      <c r="E22" s="284">
        <f>SUM(C22:D22)</f>
        <v>60000</v>
      </c>
    </row>
    <row r="23" spans="1:5" ht="36.75" customHeight="1" thickBot="1">
      <c r="A23" s="272">
        <v>4502</v>
      </c>
      <c r="B23" s="285" t="s">
        <v>121</v>
      </c>
      <c r="C23" s="258">
        <f>SUM(C24:C25)</f>
        <v>-110284</v>
      </c>
      <c r="D23" s="259">
        <f>SUM(D24:D25)</f>
        <v>0</v>
      </c>
      <c r="E23" s="286">
        <f>SUM(E24:E25)</f>
        <v>-110284</v>
      </c>
    </row>
    <row r="24" spans="1:5" ht="36" customHeight="1">
      <c r="A24" s="276" t="s">
        <v>112</v>
      </c>
      <c r="B24" s="287" t="s">
        <v>122</v>
      </c>
      <c r="C24" s="288">
        <f>-99220-2324</f>
        <v>-101544</v>
      </c>
      <c r="D24" s="289">
        <v>0</v>
      </c>
      <c r="E24" s="290">
        <f>SUM(C24:D24)</f>
        <v>-101544</v>
      </c>
    </row>
    <row r="25" spans="1:5" ht="30.75" customHeight="1">
      <c r="A25" s="291" t="s">
        <v>123</v>
      </c>
      <c r="B25" s="292" t="s">
        <v>124</v>
      </c>
      <c r="C25" s="293">
        <v>-8740</v>
      </c>
      <c r="D25" s="294">
        <v>0</v>
      </c>
      <c r="E25" s="295">
        <f>SUM(C25:D25)</f>
        <v>-8740</v>
      </c>
    </row>
    <row r="26" spans="1:5" ht="15.75" thickBot="1">
      <c r="A26" s="296"/>
      <c r="B26" s="297"/>
      <c r="C26" s="298"/>
      <c r="D26" s="299"/>
      <c r="E26" s="284"/>
    </row>
    <row r="27" spans="1:5" ht="17.25" customHeight="1" thickBot="1">
      <c r="A27" s="272">
        <v>382</v>
      </c>
      <c r="B27" s="285" t="s">
        <v>37</v>
      </c>
      <c r="C27" s="273">
        <v>3000</v>
      </c>
      <c r="D27" s="274">
        <v>0</v>
      </c>
      <c r="E27" s="275">
        <f>SUM(C27:D27)</f>
        <v>3000</v>
      </c>
    </row>
    <row r="28" spans="1:5" ht="18" customHeight="1" thickBot="1">
      <c r="A28" s="272">
        <v>65</v>
      </c>
      <c r="B28" s="285" t="s">
        <v>38</v>
      </c>
      <c r="C28" s="273">
        <v>-83300</v>
      </c>
      <c r="D28" s="274">
        <v>20000</v>
      </c>
      <c r="E28" s="275">
        <f>SUM(C28:D28)</f>
        <v>-63300</v>
      </c>
    </row>
    <row r="29" spans="1:5" ht="15">
      <c r="A29" s="300"/>
      <c r="B29" s="301"/>
      <c r="C29" s="302"/>
      <c r="D29" s="303"/>
      <c r="E29" s="280"/>
    </row>
    <row r="30" spans="1:5" ht="15.75" thickBot="1">
      <c r="A30" s="304"/>
      <c r="B30" s="305"/>
      <c r="C30" s="298"/>
      <c r="D30" s="299"/>
      <c r="E30" s="284"/>
    </row>
    <row r="31" spans="1:5" ht="15.75" thickBot="1">
      <c r="A31" s="306"/>
      <c r="B31" s="307" t="s">
        <v>125</v>
      </c>
      <c r="C31" s="308">
        <v>-1546857</v>
      </c>
      <c r="D31" s="309">
        <f>D9+D12+D20+D23+D27+D28</f>
        <v>-33156</v>
      </c>
      <c r="E31" s="275">
        <f>SUM(C31:D31)</f>
        <v>-1580013</v>
      </c>
    </row>
  </sheetData>
  <sheetProtection/>
  <printOptions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Ivanova</dc:creator>
  <cp:keywords/>
  <dc:description/>
  <cp:lastModifiedBy>Sirle Kupts</cp:lastModifiedBy>
  <cp:lastPrinted>2015-09-30T07:37:18Z</cp:lastPrinted>
  <dcterms:created xsi:type="dcterms:W3CDTF">2015-09-16T10:24:48Z</dcterms:created>
  <dcterms:modified xsi:type="dcterms:W3CDTF">2015-09-30T07:37:49Z</dcterms:modified>
  <cp:category/>
  <cp:version/>
  <cp:contentType/>
  <cp:contentStatus/>
</cp:coreProperties>
</file>