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760" activeTab="2"/>
  </bookViews>
  <sheets>
    <sheet name="Lisaeelarve Lisa 1" sheetId="1" r:id="rId1"/>
    <sheet name="Põhitegevuse tulud Lisa 2" sheetId="2" r:id="rId2"/>
    <sheet name="Põhitegevuse kulud Lisa 3" sheetId="3" r:id="rId3"/>
    <sheet name="Investeerimistegevus Lisa 4" sheetId="4" r:id="rId4"/>
  </sheets>
  <definedNames/>
  <calcPr fullCalcOnLoad="1"/>
</workbook>
</file>

<file path=xl/comments4.xml><?xml version="1.0" encoding="utf-8"?>
<comments xmlns="http://schemas.openxmlformats.org/spreadsheetml/2006/main">
  <authors>
    <author>Ivanova tatjana</author>
  </authors>
  <commentList>
    <comment ref="D23" authorId="0">
      <text>
        <r>
          <rPr>
            <b/>
            <sz val="9"/>
            <rFont val="Tahoma"/>
            <family val="0"/>
          </rPr>
          <t>Ivanova tatjana:</t>
        </r>
        <r>
          <rPr>
            <sz val="9"/>
            <rFont val="Tahoma"/>
            <family val="0"/>
          </rPr>
          <t xml:space="preserve">
24000+11000=35000 linna osa</t>
        </r>
      </text>
    </comment>
  </commentList>
</comments>
</file>

<file path=xl/sharedStrings.xml><?xml version="1.0" encoding="utf-8"?>
<sst xmlns="http://schemas.openxmlformats.org/spreadsheetml/2006/main" count="244" uniqueCount="167">
  <si>
    <t>Sillamäe Linnavolikogu</t>
  </si>
  <si>
    <t>29.augustii 2013.a</t>
  </si>
  <si>
    <t>SILLAMÄE  LINNA  2013.AASTA  EELARVE</t>
  </si>
  <si>
    <t>Kood</t>
  </si>
  <si>
    <t>Kirje nimetus</t>
  </si>
  <si>
    <t>Eelarve (kassapõhine) eurodes</t>
  </si>
  <si>
    <t>Muutmine</t>
  </si>
  <si>
    <t xml:space="preserve">Täpsust. eelarve 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</si>
  <si>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</si>
  <si>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</si>
  <si>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</si>
  <si>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</si>
  <si>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</si>
  <si>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</si>
  <si>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</si>
  <si>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</si>
  <si>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</si>
  <si>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</si>
  <si>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</si>
  <si>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Sh laekumine vee erikasutusest</t>
  </si>
  <si>
    <t>Sh saastetasud ja keskkonnale tekitatud kahju hüvitis</t>
  </si>
  <si>
    <t>Sh segalaadilised tulud</t>
  </si>
  <si>
    <t>PÕHITEGEVUSE KULUD KOKKU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</si>
  <si>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</si>
  <si>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</si>
  <si>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</si>
  <si>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</si>
  <si>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</si>
  <si>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</si>
  <si>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</si>
  <si>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 (reservfond)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</si>
  <si>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</si>
  <si>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</si>
  <si>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</si>
  <si>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</si>
  <si>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</si>
  <si>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</si>
  <si>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</si>
  <si>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Finantskulud (-)</t>
  </si>
  <si>
    <t>EELARVE TULEM (ÜLEJÄÄK (+) / PUUDUJÄÄK (-))</t>
  </si>
  <si>
    <t>FINANTSEERIMISTEGEVUS</t>
  </si>
  <si>
    <t>Kohustuste võtmine (+) sh</t>
  </si>
  <si>
    <t xml:space="preserve">Laen projekti "Veevarustus- ja kanalisatsioonisüsteemide </t>
  </si>
  <si>
    <t>renoveerimiseks" II etapi realiseerimiseks</t>
  </si>
  <si>
    <t>Laen investeerimiskava realiseerimiseks</t>
  </si>
  <si>
    <t>Kohustuste tasumine (-)</t>
  </si>
  <si>
    <t>LIKVIIDSETE VARADE MUUTUS (+ suurenemine, - vähenemine)</t>
  </si>
  <si>
    <t>Lisa 2</t>
  </si>
  <si>
    <t>29.augusti 2013.a</t>
  </si>
  <si>
    <t>PÕHITEGEVUSE TULUD</t>
  </si>
  <si>
    <t>Tulu nimetus</t>
  </si>
  <si>
    <t>Eelarve (kassa -põhine)</t>
  </si>
  <si>
    <t>3220</t>
  </si>
  <si>
    <t xml:space="preserve">Laekumised haridusasutuste majandustegevusest </t>
  </si>
  <si>
    <t>3221</t>
  </si>
  <si>
    <t>Laekumised kultuuri- ja kunstiasutuste majandustegevusest</t>
  </si>
  <si>
    <t>3224</t>
  </si>
  <si>
    <t>Lastekodu tulud</t>
  </si>
  <si>
    <t>3233</t>
  </si>
  <si>
    <t xml:space="preserve">Üüri- ja renditulud </t>
  </si>
  <si>
    <t>Muud saadud toetused tegevuskuludeks</t>
  </si>
  <si>
    <t>3500</t>
  </si>
  <si>
    <t xml:space="preserve">Sihtotstarbelised toetused </t>
  </si>
  <si>
    <t>Segalaadilised tulud</t>
  </si>
  <si>
    <t>PÕHITEGEVUSE  TULUD  KOKKU</t>
  </si>
  <si>
    <t xml:space="preserve">                                                                                                         Lisa 3             </t>
  </si>
  <si>
    <t>Lisa 3</t>
  </si>
  <si>
    <t xml:space="preserve">                                                                                                         Sillamäe Linnavolikogu</t>
  </si>
  <si>
    <t>Sillamäe linnavolikogu</t>
  </si>
  <si>
    <t xml:space="preserve">                                                                                                         </t>
  </si>
  <si>
    <t>29. augusti 2013.a</t>
  </si>
  <si>
    <t>PÕHITEGEVUSE KULUD</t>
  </si>
  <si>
    <t>Kulu nimetus</t>
  </si>
  <si>
    <t>01</t>
  </si>
  <si>
    <t>Üldised valitsussektori teenused</t>
  </si>
  <si>
    <t>01330</t>
  </si>
  <si>
    <t>Arendusprojektid</t>
  </si>
  <si>
    <t>45</t>
  </si>
  <si>
    <t>Eraldised</t>
  </si>
  <si>
    <t>01114</t>
  </si>
  <si>
    <t xml:space="preserve">Reservfond   </t>
  </si>
  <si>
    <t>60</t>
  </si>
  <si>
    <t>Muud kulud</t>
  </si>
  <si>
    <t>04</t>
  </si>
  <si>
    <t>Majandus</t>
  </si>
  <si>
    <t>04512</t>
  </si>
  <si>
    <t>Reisijate veo toetus</t>
  </si>
  <si>
    <t>05</t>
  </si>
  <si>
    <t>Keskkonnakaitse</t>
  </si>
  <si>
    <t>05100</t>
  </si>
  <si>
    <t xml:space="preserve">Jäätmekäitlus </t>
  </si>
  <si>
    <t>05400</t>
  </si>
  <si>
    <t>Bioloogilise mitmekesisuse ja maastiku kaitse</t>
  </si>
  <si>
    <t>06</t>
  </si>
  <si>
    <t>Elamu- ja kommunaalmajandus</t>
  </si>
  <si>
    <t>06100</t>
  </si>
  <si>
    <t>Elamute remonditööde toetus</t>
  </si>
  <si>
    <t>06400</t>
  </si>
  <si>
    <t>Tänavavalgustus</t>
  </si>
  <si>
    <t>55</t>
  </si>
  <si>
    <t>08</t>
  </si>
  <si>
    <t>Vaba aeg ja kultuur</t>
  </si>
  <si>
    <t>08106</t>
  </si>
  <si>
    <t>Sillamäe Huvi- ja Noortekeskus Ulei</t>
  </si>
  <si>
    <t>08107</t>
  </si>
  <si>
    <t>MTÜ Noorte Omaalgatuse Toetamise Organisatsioon - ESN</t>
  </si>
  <si>
    <t>Sillamäe Avatud Noortekeskuse tegevuseks, sh</t>
  </si>
  <si>
    <t>08201</t>
  </si>
  <si>
    <t>Linna Keskraamatukogu</t>
  </si>
  <si>
    <t>08202</t>
  </si>
  <si>
    <t>Kultuurikeskus</t>
  </si>
  <si>
    <t>50</t>
  </si>
  <si>
    <t>08209</t>
  </si>
  <si>
    <t>09</t>
  </si>
  <si>
    <t>Haridus</t>
  </si>
  <si>
    <t>09110</t>
  </si>
  <si>
    <t>Lasteaed Rukkilill</t>
  </si>
  <si>
    <t xml:space="preserve">             linnaeelarvest</t>
  </si>
  <si>
    <t>Lasteaed Päikseke</t>
  </si>
  <si>
    <t xml:space="preserve">Majandamiskulud </t>
  </si>
  <si>
    <t>Lasteaed Helepunased Purjed</t>
  </si>
  <si>
    <t>09212</t>
  </si>
  <si>
    <t>Eesti Põhikool</t>
  </si>
  <si>
    <t>Vanalinna Kool</t>
  </si>
  <si>
    <t>Kannuka Kool</t>
  </si>
  <si>
    <t>09220</t>
  </si>
  <si>
    <t>Sillamäe Gümnaasium</t>
  </si>
  <si>
    <t>10</t>
  </si>
  <si>
    <t>Sotsiaalne kaitse</t>
  </si>
  <si>
    <t>10200</t>
  </si>
  <si>
    <t>Hoolekandeasutus Sügis</t>
  </si>
  <si>
    <t>10400</t>
  </si>
  <si>
    <t>Laste Hoolekande Asutus Lootus</t>
  </si>
  <si>
    <t>10402</t>
  </si>
  <si>
    <t>Vajaduspõhine peretoetus</t>
  </si>
  <si>
    <t>41</t>
  </si>
  <si>
    <t>PÕHITEGEVUSE  KULUD  KOKKU</t>
  </si>
  <si>
    <t>Lisa 1</t>
  </si>
  <si>
    <t>Lisa 4</t>
  </si>
  <si>
    <t>INVESTEERIMISTEGEVUS</t>
  </si>
  <si>
    <t>15.</t>
  </si>
  <si>
    <t>Põhivara soetus (-) sh</t>
  </si>
  <si>
    <t>2.</t>
  </si>
  <si>
    <t>6.</t>
  </si>
  <si>
    <t>8.</t>
  </si>
  <si>
    <t>16.</t>
  </si>
  <si>
    <t>22.</t>
  </si>
  <si>
    <t>23.</t>
  </si>
  <si>
    <t>26.</t>
  </si>
  <si>
    <t>31.</t>
  </si>
  <si>
    <t>Linnaliini peatustes kahe ootepaviljoni paigaldamine</t>
  </si>
  <si>
    <t>Põhivara soetuseks saadav sihtfinantseerimine(+) sh</t>
  </si>
  <si>
    <t>INVESTEERIMISTEGEVUS  KOKKU</t>
  </si>
  <si>
    <t>32.</t>
  </si>
  <si>
    <t>7.</t>
  </si>
  <si>
    <t>Teede remont</t>
  </si>
  <si>
    <t>Vajaduspõhise peretoetuse väljamaksmise korraldamine</t>
  </si>
  <si>
    <t>Sillamäe Kultuurikeskuse siseruumide renoveerimine</t>
  </si>
  <si>
    <t>Sillamäe Kannuka Kooli söökla renoveerimine</t>
  </si>
  <si>
    <t>Sillamäe Lasteaia Rukkilill hoone katuse rekonstrueerimine, fassaadi ja pööningu soojustamine</t>
  </si>
  <si>
    <t xml:space="preserve">Ivan Pavlovi tänava trepi remont </t>
  </si>
  <si>
    <t>Sillamäe Lasteaia Päikseke hoone energiatõhusamaks muutmine</t>
  </si>
  <si>
    <t>Sillamäe Vanalinna Kool (koolimööbli soetamine)</t>
  </si>
  <si>
    <t>Sillamäe Kannuka Kooli koolihoone välisuste vahetamine</t>
  </si>
  <si>
    <t>Lev Tolstoi tänava remondi I etapi läbiviimine</t>
  </si>
  <si>
    <t>määrusele nr 105</t>
  </si>
  <si>
    <t>MTÜ Sillamäe Venemaa Kodanike ja Pensionäride Liit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</si>
</sst>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 Cyr"/>
      <family val="2"/>
    </font>
    <font>
      <b/>
      <i/>
      <sz val="11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Arial Cyr"/>
      <family val="0"/>
    </font>
    <font>
      <sz val="12"/>
      <name val="Arial Baltic"/>
      <family val="0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i/>
      <sz val="11"/>
      <color indexed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39" applyFont="1" applyFill="1" applyBorder="1" applyProtection="1">
      <alignment/>
      <protection locked="0"/>
    </xf>
    <xf numFmtId="3" fontId="3" fillId="0" borderId="0" xfId="39" applyNumberFormat="1" applyFont="1" applyFill="1" applyBorder="1" applyAlignment="1" applyProtection="1">
      <alignment horizontal="left"/>
      <protection locked="0"/>
    </xf>
    <xf numFmtId="0" fontId="4" fillId="0" borderId="10" xfId="62" applyFont="1" applyBorder="1" applyAlignment="1">
      <alignment horizontal="center" vertical="center"/>
      <protection/>
    </xf>
    <xf numFmtId="3" fontId="6" fillId="0" borderId="11" xfId="39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39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Border="1" applyAlignment="1">
      <alignment horizontal="center" vertical="center" wrapText="1"/>
    </xf>
    <xf numFmtId="0" fontId="3" fillId="24" borderId="13" xfId="39" applyFont="1" applyFill="1" applyBorder="1">
      <alignment/>
      <protection/>
    </xf>
    <xf numFmtId="0" fontId="3" fillId="24" borderId="14" xfId="39" applyFont="1" applyFill="1" applyBorder="1">
      <alignment/>
      <protection/>
    </xf>
    <xf numFmtId="0" fontId="3" fillId="24" borderId="15" xfId="39" applyFont="1" applyFill="1" applyBorder="1">
      <alignment/>
      <protection/>
    </xf>
    <xf numFmtId="3" fontId="3" fillId="24" borderId="16" xfId="39" applyNumberFormat="1" applyFont="1" applyFill="1" applyBorder="1" applyAlignment="1" applyProtection="1">
      <alignment/>
      <protection/>
    </xf>
    <xf numFmtId="3" fontId="3" fillId="24" borderId="17" xfId="39" applyNumberFormat="1" applyFont="1" applyFill="1" applyBorder="1" applyAlignment="1" applyProtection="1">
      <alignment/>
      <protection/>
    </xf>
    <xf numFmtId="3" fontId="7" fillId="24" borderId="16" xfId="0" applyNumberFormat="1" applyFont="1" applyFill="1" applyBorder="1" applyAlignment="1">
      <alignment/>
    </xf>
    <xf numFmtId="0" fontId="6" fillId="0" borderId="13" xfId="62" applyFont="1" applyBorder="1">
      <alignment/>
      <protection/>
    </xf>
    <xf numFmtId="0" fontId="6" fillId="0" borderId="14" xfId="37" applyFont="1" applyFill="1" applyBorder="1">
      <alignment/>
      <protection/>
    </xf>
    <xf numFmtId="0" fontId="6" fillId="0" borderId="15" xfId="39" applyFont="1" applyFill="1" applyBorder="1">
      <alignment/>
      <protection/>
    </xf>
    <xf numFmtId="3" fontId="6" fillId="0" borderId="16" xfId="39" applyNumberFormat="1" applyFont="1" applyFill="1" applyBorder="1" applyAlignment="1" applyProtection="1">
      <alignment/>
      <protection/>
    </xf>
    <xf numFmtId="3" fontId="8" fillId="0" borderId="17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9" fillId="0" borderId="18" xfId="62" applyFont="1" applyBorder="1">
      <alignment/>
      <protection/>
    </xf>
    <xf numFmtId="0" fontId="9" fillId="0" borderId="19" xfId="39" applyFont="1" applyFill="1" applyBorder="1">
      <alignment/>
      <protection/>
    </xf>
    <xf numFmtId="0" fontId="9" fillId="0" borderId="20" xfId="39" applyFont="1" applyFill="1" applyBorder="1">
      <alignment/>
      <protection/>
    </xf>
    <xf numFmtId="3" fontId="10" fillId="0" borderId="21" xfId="39" applyNumberFormat="1" applyFont="1" applyFill="1" applyBorder="1" applyAlignment="1" applyProtection="1">
      <alignment/>
      <protection locked="0"/>
    </xf>
    <xf numFmtId="3" fontId="11" fillId="0" borderId="22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0" fontId="9" fillId="0" borderId="23" xfId="62" applyFont="1" applyBorder="1">
      <alignment/>
      <protection/>
    </xf>
    <xf numFmtId="0" fontId="9" fillId="0" borderId="24" xfId="39" applyFont="1" applyFill="1" applyBorder="1">
      <alignment/>
      <protection/>
    </xf>
    <xf numFmtId="0" fontId="9" fillId="0" borderId="25" xfId="39" applyFont="1" applyFill="1" applyBorder="1">
      <alignment/>
      <protection/>
    </xf>
    <xf numFmtId="3" fontId="10" fillId="0" borderId="26" xfId="39" applyNumberFormat="1" applyFont="1" applyFill="1" applyBorder="1" applyAlignment="1" applyProtection="1">
      <alignment/>
      <protection locked="0"/>
    </xf>
    <xf numFmtId="3" fontId="11" fillId="0" borderId="27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3" fontId="9" fillId="0" borderId="31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0" fontId="6" fillId="0" borderId="14" xfId="39" applyFont="1" applyFill="1" applyBorder="1">
      <alignment/>
      <protection/>
    </xf>
    <xf numFmtId="3" fontId="8" fillId="0" borderId="17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3" fontId="9" fillId="0" borderId="36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6" fillId="0" borderId="17" xfId="39" applyNumberFormat="1" applyFont="1" applyFill="1" applyBorder="1" applyAlignment="1" applyProtection="1">
      <alignment/>
      <protection/>
    </xf>
    <xf numFmtId="3" fontId="10" fillId="0" borderId="21" xfId="39" applyNumberFormat="1" applyFont="1" applyFill="1" applyBorder="1" applyAlignment="1" applyProtection="1">
      <alignment/>
      <protection/>
    </xf>
    <xf numFmtId="3" fontId="11" fillId="0" borderId="21" xfId="0" applyNumberFormat="1" applyFont="1" applyBorder="1" applyAlignment="1">
      <alignment/>
    </xf>
    <xf numFmtId="0" fontId="9" fillId="0" borderId="25" xfId="37" applyFont="1" applyFill="1" applyBorder="1">
      <alignment/>
      <protection/>
    </xf>
    <xf numFmtId="3" fontId="11" fillId="0" borderId="26" xfId="0" applyNumberFormat="1" applyFont="1" applyBorder="1" applyAlignment="1">
      <alignment/>
    </xf>
    <xf numFmtId="3" fontId="10" fillId="0" borderId="26" xfId="39" applyNumberFormat="1" applyFont="1" applyFill="1" applyBorder="1" applyAlignment="1" applyProtection="1">
      <alignment/>
      <protection/>
    </xf>
    <xf numFmtId="0" fontId="9" fillId="0" borderId="28" xfId="62" applyFont="1" applyBorder="1">
      <alignment/>
      <protection/>
    </xf>
    <xf numFmtId="0" fontId="9" fillId="0" borderId="29" xfId="39" applyFont="1" applyFill="1" applyBorder="1">
      <alignment/>
      <protection/>
    </xf>
    <xf numFmtId="0" fontId="9" fillId="0" borderId="30" xfId="37" applyFont="1" applyFill="1" applyBorder="1">
      <alignment/>
      <protection/>
    </xf>
    <xf numFmtId="3" fontId="10" fillId="0" borderId="31" xfId="39" applyNumberFormat="1" applyFont="1" applyFill="1" applyBorder="1" applyAlignment="1" applyProtection="1">
      <alignment/>
      <protection/>
    </xf>
    <xf numFmtId="3" fontId="11" fillId="0" borderId="31" xfId="0" applyNumberFormat="1" applyFont="1" applyBorder="1" applyAlignment="1">
      <alignment/>
    </xf>
    <xf numFmtId="3" fontId="10" fillId="0" borderId="21" xfId="39" applyNumberFormat="1" applyFont="1" applyFill="1" applyBorder="1" applyProtection="1">
      <alignment/>
      <protection locked="0"/>
    </xf>
    <xf numFmtId="0" fontId="1" fillId="0" borderId="24" xfId="39" applyFont="1" applyFill="1" applyBorder="1">
      <alignment/>
      <protection/>
    </xf>
    <xf numFmtId="3" fontId="5" fillId="0" borderId="16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10" fillId="0" borderId="25" xfId="39" applyFont="1" applyFill="1" applyBorder="1">
      <alignment/>
      <protection/>
    </xf>
    <xf numFmtId="3" fontId="11" fillId="0" borderId="27" xfId="0" applyNumberFormat="1" applyFont="1" applyBorder="1" applyAlignment="1">
      <alignment/>
    </xf>
    <xf numFmtId="0" fontId="9" fillId="0" borderId="25" xfId="39" applyFont="1" applyFill="1" applyBorder="1" applyAlignment="1">
      <alignment/>
      <protection/>
    </xf>
    <xf numFmtId="0" fontId="10" fillId="0" borderId="24" xfId="39" applyFont="1" applyFill="1" applyBorder="1">
      <alignment/>
      <protection/>
    </xf>
    <xf numFmtId="0" fontId="10" fillId="0" borderId="29" xfId="39" applyFont="1" applyFill="1" applyBorder="1">
      <alignment/>
      <protection/>
    </xf>
    <xf numFmtId="0" fontId="10" fillId="0" borderId="30" xfId="39" applyFont="1" applyFill="1" applyBorder="1">
      <alignment/>
      <protection/>
    </xf>
    <xf numFmtId="3" fontId="10" fillId="0" borderId="31" xfId="39" applyNumberFormat="1" applyFont="1" applyFill="1" applyBorder="1" applyAlignment="1" applyProtection="1">
      <alignment/>
      <protection locked="0"/>
    </xf>
    <xf numFmtId="0" fontId="1" fillId="0" borderId="29" xfId="39" applyFont="1" applyFill="1" applyBorder="1">
      <alignment/>
      <protection/>
    </xf>
    <xf numFmtId="0" fontId="9" fillId="0" borderId="30" xfId="39" applyFont="1" applyFill="1" applyBorder="1">
      <alignment/>
      <protection/>
    </xf>
    <xf numFmtId="3" fontId="11" fillId="0" borderId="32" xfId="0" applyNumberFormat="1" applyFont="1" applyBorder="1" applyAlignment="1">
      <alignment/>
    </xf>
    <xf numFmtId="0" fontId="3" fillId="24" borderId="13" xfId="37" applyFont="1" applyFill="1" applyBorder="1" applyAlignment="1">
      <alignment horizontal="left"/>
      <protection/>
    </xf>
    <xf numFmtId="0" fontId="3" fillId="24" borderId="14" xfId="37" applyFont="1" applyFill="1" applyBorder="1" applyAlignment="1">
      <alignment horizontal="left"/>
      <protection/>
    </xf>
    <xf numFmtId="0" fontId="3" fillId="24" borderId="15" xfId="37" applyFont="1" applyFill="1" applyBorder="1">
      <alignment/>
      <protection/>
    </xf>
    <xf numFmtId="3" fontId="3" fillId="24" borderId="16" xfId="37" applyNumberFormat="1" applyFont="1" applyFill="1" applyBorder="1">
      <alignment/>
      <protection/>
    </xf>
    <xf numFmtId="3" fontId="3" fillId="24" borderId="17" xfId="37" applyNumberFormat="1" applyFont="1" applyFill="1" applyBorder="1">
      <alignment/>
      <protection/>
    </xf>
    <xf numFmtId="0" fontId="9" fillId="0" borderId="18" xfId="0" applyFont="1" applyBorder="1" applyAlignment="1">
      <alignment/>
    </xf>
    <xf numFmtId="0" fontId="3" fillId="24" borderId="37" xfId="37" applyFont="1" applyFill="1" applyBorder="1" applyAlignment="1">
      <alignment horizontal="left"/>
      <protection/>
    </xf>
    <xf numFmtId="0" fontId="9" fillId="0" borderId="24" xfId="37" applyFont="1" applyFill="1" applyBorder="1" applyAlignment="1">
      <alignment horizontal="left"/>
      <protection/>
    </xf>
    <xf numFmtId="3" fontId="9" fillId="0" borderId="26" xfId="37" applyNumberFormat="1" applyFont="1" applyBorder="1">
      <alignment/>
      <protection/>
    </xf>
    <xf numFmtId="0" fontId="9" fillId="0" borderId="24" xfId="39" applyFont="1" applyFill="1" applyBorder="1" applyAlignment="1">
      <alignment/>
      <protection/>
    </xf>
    <xf numFmtId="0" fontId="3" fillId="25" borderId="33" xfId="39" applyFont="1" applyFill="1" applyBorder="1">
      <alignment/>
      <protection/>
    </xf>
    <xf numFmtId="0" fontId="3" fillId="25" borderId="34" xfId="39" applyFont="1" applyFill="1" applyBorder="1">
      <alignment/>
      <protection/>
    </xf>
    <xf numFmtId="0" fontId="3" fillId="25" borderId="35" xfId="39" applyFont="1" applyFill="1" applyBorder="1">
      <alignment/>
      <protection/>
    </xf>
    <xf numFmtId="3" fontId="3" fillId="25" borderId="36" xfId="37" applyNumberFormat="1" applyFont="1" applyFill="1" applyBorder="1">
      <alignment/>
      <protection/>
    </xf>
    <xf numFmtId="0" fontId="1" fillId="24" borderId="13" xfId="37" applyFont="1" applyFill="1" applyBorder="1">
      <alignment/>
      <protection/>
    </xf>
    <xf numFmtId="0" fontId="5" fillId="24" borderId="14" xfId="37" applyFont="1" applyFill="1" applyBorder="1">
      <alignment/>
      <protection/>
    </xf>
    <xf numFmtId="0" fontId="5" fillId="24" borderId="15" xfId="37" applyFont="1" applyFill="1" applyBorder="1">
      <alignment/>
      <protection/>
    </xf>
    <xf numFmtId="3" fontId="1" fillId="24" borderId="16" xfId="37" applyNumberFormat="1" applyFont="1" applyFill="1" applyBorder="1">
      <alignment/>
      <protection/>
    </xf>
    <xf numFmtId="0" fontId="1" fillId="0" borderId="19" xfId="39" applyFont="1" applyFill="1" applyBorder="1">
      <alignment/>
      <protection/>
    </xf>
    <xf numFmtId="0" fontId="1" fillId="0" borderId="20" xfId="39" applyFont="1" applyFill="1" applyBorder="1">
      <alignment/>
      <protection/>
    </xf>
    <xf numFmtId="3" fontId="1" fillId="0" borderId="21" xfId="37" applyNumberFormat="1" applyFont="1" applyBorder="1">
      <alignment/>
      <protection/>
    </xf>
    <xf numFmtId="3" fontId="9" fillId="0" borderId="21" xfId="37" applyNumberFormat="1" applyFont="1" applyBorder="1">
      <alignment/>
      <protection/>
    </xf>
    <xf numFmtId="3" fontId="9" fillId="0" borderId="31" xfId="37" applyNumberFormat="1" applyFont="1" applyBorder="1">
      <alignment/>
      <protection/>
    </xf>
    <xf numFmtId="0" fontId="1" fillId="24" borderId="13" xfId="39" applyFont="1" applyFill="1" applyBorder="1">
      <alignment/>
      <protection/>
    </xf>
    <xf numFmtId="0" fontId="1" fillId="24" borderId="14" xfId="39" applyFont="1" applyFill="1" applyBorder="1">
      <alignment/>
      <protection/>
    </xf>
    <xf numFmtId="0" fontId="1" fillId="24" borderId="15" xfId="39" applyFont="1" applyFill="1" applyBorder="1">
      <alignment/>
      <protection/>
    </xf>
    <xf numFmtId="3" fontId="7" fillId="24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5" borderId="0" xfId="63" applyFont="1" applyFill="1" applyAlignment="1">
      <alignment horizontal="left" vertical="center"/>
      <protection/>
    </xf>
    <xf numFmtId="3" fontId="13" fillId="0" borderId="11" xfId="39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39" applyNumberFormat="1" applyFont="1" applyFill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>
      <alignment horizontal="center" vertical="center" wrapText="1"/>
    </xf>
    <xf numFmtId="3" fontId="3" fillId="24" borderId="16" xfId="39" applyNumberFormat="1" applyFont="1" applyFill="1" applyBorder="1" applyAlignment="1">
      <alignment horizontal="right"/>
      <protection/>
    </xf>
    <xf numFmtId="3" fontId="1" fillId="24" borderId="17" xfId="0" applyNumberFormat="1" applyFont="1" applyFill="1" applyBorder="1" applyAlignment="1">
      <alignment horizontal="right"/>
    </xf>
    <xf numFmtId="3" fontId="1" fillId="24" borderId="16" xfId="0" applyNumberFormat="1" applyFont="1" applyFill="1" applyBorder="1" applyAlignment="1">
      <alignment horizontal="right"/>
    </xf>
    <xf numFmtId="3" fontId="9" fillId="0" borderId="36" xfId="62" applyNumberFormat="1" applyFont="1" applyFill="1" applyBorder="1" applyAlignment="1">
      <alignment horizontal="right"/>
      <protection/>
    </xf>
    <xf numFmtId="3" fontId="11" fillId="0" borderId="0" xfId="0" applyNumberFormat="1" applyFont="1" applyFill="1" applyBorder="1" applyAlignment="1">
      <alignment horizontal="right"/>
    </xf>
    <xf numFmtId="3" fontId="11" fillId="0" borderId="36" xfId="0" applyNumberFormat="1" applyFont="1" applyFill="1" applyBorder="1" applyAlignment="1">
      <alignment horizontal="right"/>
    </xf>
    <xf numFmtId="3" fontId="3" fillId="24" borderId="11" xfId="39" applyNumberFormat="1" applyFont="1" applyFill="1" applyBorder="1" applyAlignment="1">
      <alignment horizontal="right"/>
      <protection/>
    </xf>
    <xf numFmtId="3" fontId="7" fillId="24" borderId="12" xfId="0" applyNumberFormat="1" applyFont="1" applyFill="1" applyBorder="1" applyAlignment="1">
      <alignment horizontal="right"/>
    </xf>
    <xf numFmtId="3" fontId="7" fillId="24" borderId="11" xfId="0" applyNumberFormat="1" applyFont="1" applyFill="1" applyBorder="1" applyAlignment="1">
      <alignment horizontal="right"/>
    </xf>
    <xf numFmtId="3" fontId="9" fillId="25" borderId="26" xfId="62" applyNumberFormat="1" applyFont="1" applyFill="1" applyBorder="1">
      <alignment/>
      <protection/>
    </xf>
    <xf numFmtId="3" fontId="9" fillId="25" borderId="38" xfId="62" applyNumberFormat="1" applyFont="1" applyFill="1" applyBorder="1">
      <alignment/>
      <protection/>
    </xf>
    <xf numFmtId="3" fontId="1" fillId="24" borderId="16" xfId="62" applyNumberFormat="1" applyFont="1" applyFill="1" applyBorder="1">
      <alignment/>
      <protection/>
    </xf>
    <xf numFmtId="3" fontId="1" fillId="24" borderId="17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24" borderId="1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24" borderId="15" xfId="62" applyFont="1" applyFill="1" applyBorder="1">
      <alignment/>
      <protection/>
    </xf>
    <xf numFmtId="49" fontId="9" fillId="25" borderId="0" xfId="59" applyNumberFormat="1" applyFont="1" applyFill="1" applyBorder="1" applyAlignment="1">
      <alignment horizontal="right"/>
      <protection/>
    </xf>
    <xf numFmtId="0" fontId="9" fillId="25" borderId="0" xfId="59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61" applyFont="1" applyAlignment="1">
      <alignment horizontal="right"/>
      <protection/>
    </xf>
    <xf numFmtId="2" fontId="0" fillId="25" borderId="0" xfId="59" applyNumberFormat="1" applyFont="1" applyFill="1" applyBorder="1" applyAlignment="1">
      <alignment horizontal="left"/>
      <protection/>
    </xf>
    <xf numFmtId="0" fontId="16" fillId="25" borderId="0" xfId="63" applyFont="1" applyFill="1" applyAlignment="1">
      <alignment horizontal="center" vertical="center"/>
      <protection/>
    </xf>
    <xf numFmtId="49" fontId="5" fillId="25" borderId="39" xfId="59" applyNumberFormat="1" applyFont="1" applyFill="1" applyBorder="1" applyAlignment="1">
      <alignment horizontal="center" vertical="center"/>
      <protection/>
    </xf>
    <xf numFmtId="0" fontId="5" fillId="25" borderId="16" xfId="59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3" fontId="3" fillId="24" borderId="41" xfId="59" applyNumberFormat="1" applyFont="1" applyFill="1" applyBorder="1" applyAlignment="1">
      <alignment horizontal="left"/>
      <protection/>
    </xf>
    <xf numFmtId="3" fontId="3" fillId="24" borderId="11" xfId="59" applyNumberFormat="1" applyFont="1" applyFill="1" applyBorder="1" applyAlignment="1">
      <alignment horizontal="center"/>
      <protection/>
    </xf>
    <xf numFmtId="3" fontId="3" fillId="24" borderId="12" xfId="60" applyNumberFormat="1" applyFont="1" applyFill="1" applyBorder="1">
      <alignment/>
      <protection/>
    </xf>
    <xf numFmtId="3" fontId="1" fillId="24" borderId="11" xfId="0" applyNumberFormat="1" applyFont="1" applyFill="1" applyBorder="1" applyAlignment="1">
      <alignment/>
    </xf>
    <xf numFmtId="3" fontId="3" fillId="24" borderId="39" xfId="59" applyNumberFormat="1" applyFont="1" applyFill="1" applyBorder="1" applyAlignment="1">
      <alignment horizontal="left"/>
      <protection/>
    </xf>
    <xf numFmtId="3" fontId="3" fillId="24" borderId="16" xfId="59" applyNumberFormat="1" applyFont="1" applyFill="1" applyBorder="1" applyAlignment="1">
      <alignment horizontal="center"/>
      <protection/>
    </xf>
    <xf numFmtId="3" fontId="3" fillId="24" borderId="17" xfId="59" applyNumberFormat="1" applyFont="1" applyFill="1" applyBorder="1" applyAlignment="1">
      <alignment horizontal="right"/>
      <protection/>
    </xf>
    <xf numFmtId="3" fontId="1" fillId="24" borderId="39" xfId="0" applyNumberFormat="1" applyFont="1" applyFill="1" applyBorder="1" applyAlignment="1">
      <alignment/>
    </xf>
    <xf numFmtId="3" fontId="1" fillId="25" borderId="42" xfId="59" applyNumberFormat="1" applyFont="1" applyFill="1" applyBorder="1" applyAlignment="1">
      <alignment horizontal="right"/>
      <protection/>
    </xf>
    <xf numFmtId="3" fontId="9" fillId="25" borderId="37" xfId="59" applyNumberFormat="1" applyFont="1" applyFill="1" applyBorder="1" applyAlignment="1">
      <alignment horizontal="right"/>
      <protection/>
    </xf>
    <xf numFmtId="3" fontId="9" fillId="25" borderId="43" xfId="59" applyNumberFormat="1" applyFont="1" applyFill="1" applyBorder="1" applyAlignment="1">
      <alignment horizontal="right"/>
      <protection/>
    </xf>
    <xf numFmtId="3" fontId="1" fillId="25" borderId="39" xfId="59" applyNumberFormat="1" applyFont="1" applyFill="1" applyBorder="1" applyAlignment="1">
      <alignment horizontal="right"/>
      <protection/>
    </xf>
    <xf numFmtId="49" fontId="3" fillId="24" borderId="39" xfId="59" applyNumberFormat="1" applyFont="1" applyFill="1" applyBorder="1" applyAlignment="1">
      <alignment horizontal="left"/>
      <protection/>
    </xf>
    <xf numFmtId="0" fontId="3" fillId="24" borderId="16" xfId="59" applyFont="1" applyFill="1" applyBorder="1" applyAlignment="1">
      <alignment horizontal="center"/>
      <protection/>
    </xf>
    <xf numFmtId="3" fontId="3" fillId="24" borderId="17" xfId="59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59" applyNumberFormat="1" applyFont="1" applyFill="1" applyBorder="1">
      <alignment/>
      <protection/>
    </xf>
    <xf numFmtId="0" fontId="1" fillId="0" borderId="0" xfId="37" applyFont="1" applyFill="1" applyBorder="1" applyAlignment="1">
      <alignment horizontal="left"/>
      <protection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3" fontId="9" fillId="0" borderId="47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49" fontId="1" fillId="25" borderId="37" xfId="59" applyNumberFormat="1" applyFont="1" applyFill="1" applyBorder="1" applyAlignment="1">
      <alignment horizontal="right"/>
      <protection/>
    </xf>
    <xf numFmtId="0" fontId="1" fillId="25" borderId="26" xfId="63" applyFont="1" applyFill="1" applyBorder="1" applyAlignment="1">
      <alignment horizontal="left"/>
      <protection/>
    </xf>
    <xf numFmtId="3" fontId="10" fillId="0" borderId="27" xfId="39" applyNumberFormat="1" applyFont="1" applyFill="1" applyBorder="1" applyAlignment="1" applyProtection="1">
      <alignment/>
      <protection/>
    </xf>
    <xf numFmtId="3" fontId="9" fillId="0" borderId="26" xfId="0" applyNumberFormat="1" applyFont="1" applyBorder="1" applyAlignment="1">
      <alignment/>
    </xf>
    <xf numFmtId="49" fontId="9" fillId="25" borderId="37" xfId="59" applyNumberFormat="1" applyFont="1" applyFill="1" applyBorder="1" applyAlignment="1">
      <alignment horizontal="right"/>
      <protection/>
    </xf>
    <xf numFmtId="0" fontId="9" fillId="25" borderId="26" xfId="63" applyFont="1" applyFill="1" applyBorder="1" applyAlignment="1">
      <alignment horizontal="left"/>
      <protection/>
    </xf>
    <xf numFmtId="0" fontId="9" fillId="0" borderId="37" xfId="0" applyFont="1" applyBorder="1" applyAlignment="1">
      <alignment/>
    </xf>
    <xf numFmtId="0" fontId="9" fillId="0" borderId="26" xfId="0" applyFont="1" applyBorder="1" applyAlignment="1">
      <alignment/>
    </xf>
    <xf numFmtId="3" fontId="9" fillId="0" borderId="27" xfId="0" applyNumberFormat="1" applyFont="1" applyBorder="1" applyAlignment="1">
      <alignment/>
    </xf>
    <xf numFmtId="0" fontId="1" fillId="25" borderId="26" xfId="59" applyFont="1" applyFill="1" applyBorder="1">
      <alignment/>
      <protection/>
    </xf>
    <xf numFmtId="0" fontId="9" fillId="25" borderId="26" xfId="59" applyFont="1" applyFill="1" applyBorder="1">
      <alignment/>
      <protection/>
    </xf>
    <xf numFmtId="0" fontId="9" fillId="0" borderId="43" xfId="0" applyFont="1" applyBorder="1" applyAlignment="1">
      <alignment/>
    </xf>
    <xf numFmtId="0" fontId="9" fillId="0" borderId="31" xfId="0" applyFont="1" applyBorder="1" applyAlignment="1">
      <alignment/>
    </xf>
    <xf numFmtId="3" fontId="9" fillId="0" borderId="32" xfId="0" applyNumberFormat="1" applyFont="1" applyBorder="1" applyAlignment="1">
      <alignment/>
    </xf>
    <xf numFmtId="49" fontId="1" fillId="25" borderId="42" xfId="59" applyNumberFormat="1" applyFont="1" applyFill="1" applyBorder="1" applyAlignment="1">
      <alignment horizontal="right"/>
      <protection/>
    </xf>
    <xf numFmtId="0" fontId="1" fillId="25" borderId="21" xfId="59" applyFont="1" applyFill="1" applyBorder="1">
      <alignment/>
      <protection/>
    </xf>
    <xf numFmtId="3" fontId="9" fillId="0" borderId="22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1" fillId="25" borderId="26" xfId="59" applyNumberFormat="1" applyFont="1" applyFill="1" applyBorder="1" applyAlignment="1">
      <alignment horizontal="right"/>
      <protection/>
    </xf>
    <xf numFmtId="49" fontId="9" fillId="25" borderId="26" xfId="59" applyNumberFormat="1" applyFont="1" applyFill="1" applyBorder="1" applyAlignment="1">
      <alignment horizontal="right"/>
      <protection/>
    </xf>
    <xf numFmtId="3" fontId="1" fillId="25" borderId="21" xfId="59" applyNumberFormat="1" applyFont="1" applyFill="1" applyBorder="1" applyAlignment="1">
      <alignment wrapText="1"/>
      <protection/>
    </xf>
    <xf numFmtId="3" fontId="9" fillId="25" borderId="26" xfId="59" applyNumberFormat="1" applyFont="1" applyFill="1" applyBorder="1" applyAlignment="1">
      <alignment wrapText="1"/>
      <protection/>
    </xf>
    <xf numFmtId="0" fontId="9" fillId="0" borderId="40" xfId="0" applyFont="1" applyBorder="1" applyAlignment="1">
      <alignment/>
    </xf>
    <xf numFmtId="0" fontId="9" fillId="0" borderId="36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25" borderId="16" xfId="59" applyNumberFormat="1" applyFont="1" applyFill="1" applyBorder="1">
      <alignment/>
      <protection/>
    </xf>
    <xf numFmtId="3" fontId="9" fillId="25" borderId="42" xfId="59" applyNumberFormat="1" applyFont="1" applyFill="1" applyBorder="1" applyAlignment="1">
      <alignment horizontal="right"/>
      <protection/>
    </xf>
    <xf numFmtId="3" fontId="9" fillId="25" borderId="21" xfId="59" applyNumberFormat="1" applyFont="1" applyFill="1" applyBorder="1">
      <alignment/>
      <protection/>
    </xf>
    <xf numFmtId="49" fontId="1" fillId="25" borderId="39" xfId="59" applyNumberFormat="1" applyFont="1" applyFill="1" applyBorder="1" applyAlignment="1">
      <alignment horizontal="right"/>
      <protection/>
    </xf>
    <xf numFmtId="0" fontId="1" fillId="25" borderId="16" xfId="59" applyFont="1" applyFill="1" applyBorder="1">
      <alignment/>
      <protection/>
    </xf>
    <xf numFmtId="49" fontId="9" fillId="25" borderId="42" xfId="59" applyNumberFormat="1" applyFont="1" applyFill="1" applyBorder="1" applyAlignment="1">
      <alignment horizontal="right"/>
      <protection/>
    </xf>
    <xf numFmtId="0" fontId="9" fillId="25" borderId="21" xfId="59" applyFont="1" applyFill="1" applyBorder="1">
      <alignment/>
      <protection/>
    </xf>
    <xf numFmtId="3" fontId="9" fillId="25" borderId="26" xfId="59" applyNumberFormat="1" applyFont="1" applyFill="1" applyBorder="1">
      <alignment/>
      <protection/>
    </xf>
    <xf numFmtId="0" fontId="3" fillId="25" borderId="26" xfId="63" applyFont="1" applyFill="1" applyBorder="1" applyAlignment="1">
      <alignment horizontal="left"/>
      <protection/>
    </xf>
    <xf numFmtId="0" fontId="9" fillId="25" borderId="31" xfId="59" applyFont="1" applyFill="1" applyBorder="1">
      <alignment/>
      <protection/>
    </xf>
    <xf numFmtId="49" fontId="20" fillId="25" borderId="37" xfId="59" applyNumberFormat="1" applyFont="1" applyFill="1" applyBorder="1" applyAlignment="1">
      <alignment horizontal="right"/>
      <protection/>
    </xf>
    <xf numFmtId="49" fontId="1" fillId="0" borderId="39" xfId="59" applyNumberFormat="1" applyFont="1" applyFill="1" applyBorder="1" applyAlignment="1">
      <alignment horizontal="right"/>
      <protection/>
    </xf>
    <xf numFmtId="0" fontId="3" fillId="0" borderId="26" xfId="59" applyFont="1" applyFill="1" applyBorder="1">
      <alignment/>
      <protection/>
    </xf>
    <xf numFmtId="0" fontId="1" fillId="0" borderId="37" xfId="0" applyFont="1" applyBorder="1" applyAlignment="1">
      <alignment/>
    </xf>
    <xf numFmtId="0" fontId="1" fillId="0" borderId="26" xfId="0" applyFont="1" applyBorder="1" applyAlignment="1">
      <alignment/>
    </xf>
    <xf numFmtId="0" fontId="14" fillId="0" borderId="41" xfId="0" applyFont="1" applyBorder="1" applyAlignment="1">
      <alignment/>
    </xf>
    <xf numFmtId="0" fontId="1" fillId="24" borderId="39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3" fillId="24" borderId="39" xfId="39" applyFont="1" applyFill="1" applyBorder="1" applyAlignment="1">
      <alignment horizontal="center"/>
      <protection/>
    </xf>
    <xf numFmtId="0" fontId="9" fillId="0" borderId="42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3" xfId="0" applyFont="1" applyBorder="1" applyAlignment="1">
      <alignment/>
    </xf>
    <xf numFmtId="0" fontId="3" fillId="24" borderId="39" xfId="0" applyFont="1" applyFill="1" applyBorder="1" applyAlignment="1">
      <alignment/>
    </xf>
    <xf numFmtId="0" fontId="9" fillId="0" borderId="40" xfId="0" applyFont="1" applyBorder="1" applyAlignment="1">
      <alignment/>
    </xf>
    <xf numFmtId="0" fontId="3" fillId="24" borderId="39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48" xfId="0" applyNumberFormat="1" applyFont="1" applyBorder="1" applyAlignment="1">
      <alignment horizontal="center" vertical="center" wrapText="1"/>
    </xf>
    <xf numFmtId="3" fontId="6" fillId="0" borderId="17" xfId="39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/>
    </xf>
    <xf numFmtId="3" fontId="11" fillId="0" borderId="22" xfId="0" applyNumberFormat="1" applyFont="1" applyBorder="1" applyAlignment="1">
      <alignment horizontal="right"/>
    </xf>
    <xf numFmtId="3" fontId="11" fillId="0" borderId="27" xfId="0" applyNumberFormat="1" applyFont="1" applyFill="1" applyBorder="1" applyAlignment="1">
      <alignment horizontal="right"/>
    </xf>
    <xf numFmtId="3" fontId="11" fillId="0" borderId="27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/>
    </xf>
    <xf numFmtId="3" fontId="3" fillId="24" borderId="17" xfId="37" applyNumberFormat="1" applyFont="1" applyFill="1" applyBorder="1" applyAlignment="1">
      <alignment horizontal="right"/>
      <protection/>
    </xf>
    <xf numFmtId="3" fontId="11" fillId="0" borderId="0" xfId="0" applyNumberFormat="1" applyFont="1" applyBorder="1" applyAlignment="1">
      <alignment horizontal="right"/>
    </xf>
    <xf numFmtId="3" fontId="1" fillId="24" borderId="17" xfId="37" applyNumberFormat="1" applyFont="1" applyFill="1" applyBorder="1" applyAlignment="1">
      <alignment horizontal="right"/>
      <protection/>
    </xf>
    <xf numFmtId="3" fontId="1" fillId="0" borderId="22" xfId="37" applyNumberFormat="1" applyFont="1" applyBorder="1" applyAlignment="1">
      <alignment horizontal="right"/>
      <protection/>
    </xf>
    <xf numFmtId="3" fontId="7" fillId="24" borderId="17" xfId="0" applyNumberFormat="1" applyFont="1" applyFill="1" applyBorder="1" applyAlignment="1">
      <alignment horizontal="right"/>
    </xf>
    <xf numFmtId="0" fontId="1" fillId="24" borderId="13" xfId="63" applyFont="1" applyFill="1" applyBorder="1" applyAlignment="1">
      <alignment horizontal="left" vertical="center"/>
      <protection/>
    </xf>
    <xf numFmtId="3" fontId="9" fillId="0" borderId="27" xfId="0" applyNumberFormat="1" applyFont="1" applyBorder="1" applyAlignment="1">
      <alignment horizontal="right"/>
    </xf>
    <xf numFmtId="3" fontId="1" fillId="24" borderId="39" xfId="63" applyNumberFormat="1" applyFont="1" applyFill="1" applyBorder="1" applyAlignment="1">
      <alignment horizontal="left" vertical="center"/>
      <protection/>
    </xf>
    <xf numFmtId="3" fontId="17" fillId="24" borderId="16" xfId="63" applyNumberFormat="1" applyFont="1" applyFill="1" applyBorder="1" applyAlignment="1">
      <alignment horizontal="left"/>
      <protection/>
    </xf>
    <xf numFmtId="3" fontId="1" fillId="24" borderId="17" xfId="59" applyNumberFormat="1" applyFont="1" applyFill="1" applyBorder="1">
      <alignment/>
      <protection/>
    </xf>
    <xf numFmtId="0" fontId="1" fillId="24" borderId="16" xfId="0" applyFont="1" applyFill="1" applyBorder="1" applyAlignment="1">
      <alignment horizontal="right"/>
    </xf>
    <xf numFmtId="3" fontId="3" fillId="24" borderId="49" xfId="0" applyNumberFormat="1" applyFont="1" applyFill="1" applyBorder="1" applyAlignment="1">
      <alignment horizontal="right" vertical="center" wrapText="1"/>
    </xf>
    <xf numFmtId="0" fontId="1" fillId="0" borderId="36" xfId="0" applyFont="1" applyBorder="1" applyAlignment="1">
      <alignment horizontal="right"/>
    </xf>
    <xf numFmtId="3" fontId="3" fillId="0" borderId="50" xfId="0" applyNumberFormat="1" applyFont="1" applyBorder="1" applyAlignment="1">
      <alignment horizontal="right" vertical="center" wrapText="1"/>
    </xf>
    <xf numFmtId="3" fontId="1" fillId="24" borderId="49" xfId="0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51" xfId="0" applyFont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3" fontId="9" fillId="0" borderId="52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 horizontal="right"/>
    </xf>
    <xf numFmtId="3" fontId="9" fillId="0" borderId="53" xfId="0" applyNumberFormat="1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3" fontId="7" fillId="24" borderId="16" xfId="0" applyNumberFormat="1" applyFont="1" applyFill="1" applyBorder="1" applyAlignment="1">
      <alignment horizontal="right"/>
    </xf>
    <xf numFmtId="3" fontId="7" fillId="24" borderId="49" xfId="0" applyNumberFormat="1" applyFont="1" applyFill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3" fontId="11" fillId="0" borderId="51" xfId="0" applyNumberFormat="1" applyFont="1" applyBorder="1" applyAlignment="1">
      <alignment horizontal="right"/>
    </xf>
    <xf numFmtId="3" fontId="1" fillId="24" borderId="26" xfId="39" applyNumberFormat="1" applyFont="1" applyFill="1" applyBorder="1" applyAlignment="1">
      <alignment horizontal="right"/>
      <protection/>
    </xf>
    <xf numFmtId="3" fontId="1" fillId="24" borderId="52" xfId="0" applyNumberFormat="1" applyFont="1" applyFill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3" fontId="3" fillId="24" borderId="16" xfId="37" applyNumberFormat="1" applyFont="1" applyFill="1" applyBorder="1" applyAlignment="1">
      <alignment horizontal="right"/>
      <protection/>
    </xf>
    <xf numFmtId="3" fontId="3" fillId="24" borderId="49" xfId="37" applyNumberFormat="1" applyFont="1" applyFill="1" applyBorder="1" applyAlignment="1">
      <alignment horizontal="right"/>
      <protection/>
    </xf>
    <xf numFmtId="3" fontId="3" fillId="0" borderId="11" xfId="39" applyNumberFormat="1" applyFont="1" applyFill="1" applyBorder="1" applyAlignment="1" applyProtection="1">
      <alignment horizontal="center" vertical="center" wrapText="1"/>
      <protection locked="0"/>
    </xf>
    <xf numFmtId="3" fontId="3" fillId="0" borderId="36" xfId="39" applyNumberFormat="1" applyFont="1" applyFill="1" applyBorder="1" applyAlignment="1" applyProtection="1">
      <alignment horizontal="right" vertical="center" wrapText="1"/>
      <protection locked="0"/>
    </xf>
    <xf numFmtId="3" fontId="9" fillId="0" borderId="26" xfId="59" applyNumberFormat="1" applyFont="1" applyFill="1" applyBorder="1" applyAlignment="1">
      <alignment horizontal="right"/>
      <protection/>
    </xf>
    <xf numFmtId="0" fontId="9" fillId="25" borderId="26" xfId="38" applyFont="1" applyFill="1" applyBorder="1" applyAlignment="1">
      <alignment horizontal="justify"/>
      <protection/>
    </xf>
    <xf numFmtId="0" fontId="14" fillId="0" borderId="11" xfId="0" applyFont="1" applyBorder="1" applyAlignment="1">
      <alignment/>
    </xf>
    <xf numFmtId="0" fontId="1" fillId="24" borderId="16" xfId="39" applyFont="1" applyFill="1" applyBorder="1">
      <alignment/>
      <protection/>
    </xf>
    <xf numFmtId="0" fontId="1" fillId="0" borderId="36" xfId="0" applyFont="1" applyBorder="1" applyAlignment="1">
      <alignment/>
    </xf>
    <xf numFmtId="0" fontId="3" fillId="24" borderId="16" xfId="39" applyFont="1" applyFill="1" applyBorder="1">
      <alignment/>
      <protection/>
    </xf>
    <xf numFmtId="0" fontId="9" fillId="0" borderId="21" xfId="0" applyFont="1" applyBorder="1" applyAlignment="1">
      <alignment/>
    </xf>
    <xf numFmtId="0" fontId="9" fillId="25" borderId="26" xfId="38" applyFont="1" applyFill="1" applyBorder="1" applyAlignment="1">
      <alignment/>
      <protection/>
    </xf>
    <xf numFmtId="0" fontId="9" fillId="0" borderId="26" xfId="0" applyFont="1" applyFill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6" xfId="0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31" xfId="0" applyFont="1" applyBorder="1" applyAlignment="1">
      <alignment/>
    </xf>
    <xf numFmtId="0" fontId="9" fillId="0" borderId="36" xfId="0" applyFont="1" applyBorder="1" applyAlignment="1">
      <alignment/>
    </xf>
    <xf numFmtId="0" fontId="3" fillId="24" borderId="16" xfId="39" applyFont="1" applyFill="1" applyBorder="1" applyAlignment="1">
      <alignment/>
      <protection/>
    </xf>
    <xf numFmtId="0" fontId="1" fillId="24" borderId="26" xfId="39" applyFont="1" applyFill="1" applyBorder="1">
      <alignment/>
      <protection/>
    </xf>
    <xf numFmtId="0" fontId="3" fillId="24" borderId="16" xfId="37" applyFont="1" applyFill="1" applyBorder="1" applyAlignment="1">
      <alignment horizontal="left"/>
      <protection/>
    </xf>
    <xf numFmtId="0" fontId="4" fillId="25" borderId="16" xfId="59" applyFont="1" applyFill="1" applyBorder="1" applyAlignment="1">
      <alignment horizontal="center" vertical="center"/>
      <protection/>
    </xf>
    <xf numFmtId="0" fontId="9" fillId="0" borderId="21" xfId="39" applyFont="1" applyFill="1" applyBorder="1">
      <alignment/>
      <protection/>
    </xf>
    <xf numFmtId="0" fontId="3" fillId="24" borderId="11" xfId="39" applyFont="1" applyFill="1" applyBorder="1" applyAlignment="1">
      <alignment horizontal="left"/>
      <protection/>
    </xf>
    <xf numFmtId="0" fontId="9" fillId="25" borderId="11" xfId="59" applyFont="1" applyFill="1" applyBorder="1">
      <alignment/>
      <protection/>
    </xf>
    <xf numFmtId="0" fontId="9" fillId="25" borderId="38" xfId="59" applyFont="1" applyFill="1" applyBorder="1">
      <alignment/>
      <protection/>
    </xf>
    <xf numFmtId="0" fontId="3" fillId="24" borderId="16" xfId="39" applyFont="1" applyFill="1" applyBorder="1" applyAlignment="1">
      <alignment horizontal="left"/>
      <protection/>
    </xf>
    <xf numFmtId="0" fontId="1" fillId="0" borderId="16" xfId="37" applyFont="1" applyFill="1" applyBorder="1">
      <alignment/>
      <protection/>
    </xf>
    <xf numFmtId="0" fontId="9" fillId="25" borderId="36" xfId="58" applyFont="1" applyFill="1" applyBorder="1">
      <alignment/>
      <protection/>
    </xf>
    <xf numFmtId="49" fontId="4" fillId="25" borderId="16" xfId="59" applyNumberFormat="1" applyFont="1" applyFill="1" applyBorder="1" applyAlignment="1">
      <alignment horizontal="center" vertical="center"/>
      <protection/>
    </xf>
    <xf numFmtId="0" fontId="9" fillId="0" borderId="21" xfId="39" applyFont="1" applyFill="1" applyBorder="1" applyAlignment="1">
      <alignment horizontal="right"/>
      <protection/>
    </xf>
    <xf numFmtId="0" fontId="3" fillId="24" borderId="11" xfId="37" applyFont="1" applyFill="1" applyBorder="1" applyAlignment="1">
      <alignment horizontal="left"/>
      <protection/>
    </xf>
    <xf numFmtId="49" fontId="9" fillId="25" borderId="11" xfId="59" applyNumberFormat="1" applyFont="1" applyFill="1" applyBorder="1" applyAlignment="1">
      <alignment horizontal="right"/>
      <protection/>
    </xf>
    <xf numFmtId="49" fontId="9" fillId="25" borderId="38" xfId="59" applyNumberFormat="1" applyFont="1" applyFill="1" applyBorder="1" applyAlignment="1">
      <alignment horizontal="right"/>
      <protection/>
    </xf>
    <xf numFmtId="0" fontId="3" fillId="24" borderId="16" xfId="37" applyFont="1" applyFill="1" applyBorder="1" applyAlignment="1">
      <alignment horizontal="center"/>
      <protection/>
    </xf>
    <xf numFmtId="0" fontId="1" fillId="0" borderId="16" xfId="39" applyFont="1" applyFill="1" applyBorder="1" applyAlignment="1">
      <alignment horizontal="left"/>
      <protection/>
    </xf>
    <xf numFmtId="49" fontId="9" fillId="25" borderId="36" xfId="59" applyNumberFormat="1" applyFont="1" applyFill="1" applyBorder="1" applyAlignment="1">
      <alignment horizontal="right"/>
      <protection/>
    </xf>
    <xf numFmtId="0" fontId="9" fillId="0" borderId="38" xfId="39" applyFont="1" applyFill="1" applyBorder="1" applyAlignment="1">
      <alignment horizontal="right"/>
      <protection/>
    </xf>
    <xf numFmtId="3" fontId="1" fillId="25" borderId="21" xfId="59" applyNumberFormat="1" applyFont="1" applyFill="1" applyBorder="1">
      <alignment/>
      <protection/>
    </xf>
    <xf numFmtId="3" fontId="9" fillId="25" borderId="31" xfId="59" applyNumberFormat="1" applyFont="1" applyFill="1" applyBorder="1">
      <alignment/>
      <protection/>
    </xf>
    <xf numFmtId="0" fontId="9" fillId="0" borderId="38" xfId="0" applyFont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6" fillId="0" borderId="16" xfId="0" applyNumberFormat="1" applyFont="1" applyBorder="1" applyAlignment="1">
      <alignment horizontal="center" vertical="center" wrapText="1"/>
    </xf>
    <xf numFmtId="0" fontId="5" fillId="0" borderId="54" xfId="39" applyFont="1" applyFill="1" applyBorder="1" applyAlignment="1" applyProtection="1">
      <alignment horizontal="center" vertical="center"/>
      <protection locked="0"/>
    </xf>
    <xf numFmtId="0" fontId="5" fillId="0" borderId="55" xfId="39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 2" xfId="37"/>
    <cellStyle name="Normal_ 2010-2" xfId="38"/>
    <cellStyle name="Normal_Sheet1 2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2004EELARVE29.01.04." xfId="58"/>
    <cellStyle name="Обычный_2005.a.PROJEKT-1 lugemine" xfId="59"/>
    <cellStyle name="Обычный_2008-1lugem" xfId="60"/>
    <cellStyle name="Обычный_2012.a.21.11." xfId="61"/>
    <cellStyle name="Обычный_LvK Sillamae linna 2012.aasta eelarve Lisa" xfId="62"/>
    <cellStyle name="Обычный_Sheet1" xfId="63"/>
    <cellStyle name="Плохой" xfId="64"/>
    <cellStyle name="Пояснение" xfId="65"/>
    <cellStyle name="Примечание" xfId="66"/>
    <cellStyle name="Связанная ячейка" xfId="67"/>
    <cellStyle name="Текст предупреждения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56.421875" style="0" customWidth="1"/>
    <col min="4" max="4" width="15.140625" style="0" customWidth="1"/>
    <col min="5" max="5" width="11.00390625" style="0" customWidth="1"/>
    <col min="6" max="6" width="12.140625" style="0" customWidth="1"/>
  </cols>
  <sheetData>
    <row r="1" ht="12.75">
      <c r="D1" s="1" t="s">
        <v>137</v>
      </c>
    </row>
    <row r="2" ht="12.75">
      <c r="D2" s="1" t="s">
        <v>0</v>
      </c>
    </row>
    <row r="3" ht="12.75">
      <c r="D3" s="1" t="s">
        <v>1</v>
      </c>
    </row>
    <row r="4" ht="12.75">
      <c r="D4" s="1" t="s">
        <v>165</v>
      </c>
    </row>
    <row r="5" spans="1:4" ht="15.75" thickBot="1">
      <c r="A5" s="2" t="s">
        <v>2</v>
      </c>
      <c r="B5" s="2"/>
      <c r="C5" s="2"/>
      <c r="D5" s="3"/>
    </row>
    <row r="6" spans="1:6" ht="43.5" thickBot="1">
      <c r="A6" s="4" t="s">
        <v>3</v>
      </c>
      <c r="B6" s="309" t="s">
        <v>4</v>
      </c>
      <c r="C6" s="310"/>
      <c r="D6" s="5" t="s">
        <v>5</v>
      </c>
      <c r="E6" s="6" t="s">
        <v>6</v>
      </c>
      <c r="F6" s="7" t="s">
        <v>7</v>
      </c>
    </row>
    <row r="7" spans="1:6" ht="15.75" thickBot="1">
      <c r="A7" s="8" t="s">
        <v>8</v>
      </c>
      <c r="B7" s="9"/>
      <c r="C7" s="10"/>
      <c r="D7" s="11">
        <f>SUM(D8,D13,D15,D20)</f>
        <v>11737112</v>
      </c>
      <c r="E7" s="12">
        <f>E8+E13+E15+E20</f>
        <v>109863</v>
      </c>
      <c r="F7" s="13">
        <f>SUM(D7:E7)</f>
        <v>11846975</v>
      </c>
    </row>
    <row r="8" spans="1:6" ht="15" thickBot="1">
      <c r="A8" s="14">
        <v>30</v>
      </c>
      <c r="B8" s="15" t="s">
        <v>9</v>
      </c>
      <c r="C8" s="16"/>
      <c r="D8" s="17">
        <f>SUM(D9:D11)</f>
        <v>6427538</v>
      </c>
      <c r="E8" s="18">
        <f>SUM(E9:E11)</f>
        <v>25543</v>
      </c>
      <c r="F8" s="19">
        <f>SUM(D8:E8)</f>
        <v>6453081</v>
      </c>
    </row>
    <row r="9" spans="1:6" ht="14.25">
      <c r="A9" s="20"/>
      <c r="B9" s="21"/>
      <c r="C9" s="22" t="s">
        <v>10</v>
      </c>
      <c r="D9" s="23">
        <v>6342338</v>
      </c>
      <c r="E9" s="24">
        <v>25543</v>
      </c>
      <c r="F9" s="25">
        <f>SUM(D9:E9)</f>
        <v>6367881</v>
      </c>
    </row>
    <row r="10" spans="1:6" ht="14.25">
      <c r="A10" s="26"/>
      <c r="B10" s="27"/>
      <c r="C10" s="28" t="s">
        <v>11</v>
      </c>
      <c r="D10" s="29">
        <v>80000</v>
      </c>
      <c r="E10" s="30">
        <v>0</v>
      </c>
      <c r="F10" s="31">
        <f>SUM(D10:E10)</f>
        <v>80000</v>
      </c>
    </row>
    <row r="11" spans="1:6" ht="14.25">
      <c r="A11" s="32"/>
      <c r="B11" s="33"/>
      <c r="C11" s="28" t="s">
        <v>12</v>
      </c>
      <c r="D11" s="29">
        <v>5200</v>
      </c>
      <c r="E11" s="30">
        <v>0</v>
      </c>
      <c r="F11" s="31">
        <f>SUM(D11:E11)</f>
        <v>5200</v>
      </c>
    </row>
    <row r="12" spans="1:6" ht="15" thickBot="1">
      <c r="A12" s="34"/>
      <c r="B12" s="35"/>
      <c r="C12" s="36"/>
      <c r="D12" s="37"/>
      <c r="E12" s="38"/>
      <c r="F12" s="39"/>
    </row>
    <row r="13" spans="1:6" ht="15" thickBot="1">
      <c r="A13" s="14">
        <v>32</v>
      </c>
      <c r="B13" s="40" t="s">
        <v>13</v>
      </c>
      <c r="C13" s="16"/>
      <c r="D13" s="17">
        <v>1002669</v>
      </c>
      <c r="E13" s="41">
        <v>71010</v>
      </c>
      <c r="F13" s="42">
        <f>SUM(D13:E13)</f>
        <v>1073679</v>
      </c>
    </row>
    <row r="14" spans="1:6" ht="15" thickBot="1">
      <c r="A14" s="43"/>
      <c r="B14" s="44"/>
      <c r="C14" s="45"/>
      <c r="D14" s="46"/>
      <c r="E14" s="47"/>
      <c r="F14" s="48"/>
    </row>
    <row r="15" spans="1:6" ht="15" thickBot="1">
      <c r="A15" s="14">
        <v>35</v>
      </c>
      <c r="B15" s="40" t="s">
        <v>14</v>
      </c>
      <c r="C15" s="16"/>
      <c r="D15" s="17">
        <f>SUM(D16:D18)</f>
        <v>4246831</v>
      </c>
      <c r="E15" s="49">
        <f>E16+E17+E18</f>
        <v>13225</v>
      </c>
      <c r="F15" s="42">
        <f>SUM(D15:E15)</f>
        <v>4260056</v>
      </c>
    </row>
    <row r="16" spans="1:6" ht="14.25">
      <c r="A16" s="20"/>
      <c r="B16" s="21"/>
      <c r="C16" s="22" t="s">
        <v>15</v>
      </c>
      <c r="D16" s="50">
        <v>1626740</v>
      </c>
      <c r="E16" s="24">
        <v>0</v>
      </c>
      <c r="F16" s="51">
        <f>SUM(D16:E16)</f>
        <v>1626740</v>
      </c>
    </row>
    <row r="17" spans="1:6" ht="14.25">
      <c r="A17" s="26"/>
      <c r="B17" s="27"/>
      <c r="C17" s="52" t="s">
        <v>16</v>
      </c>
      <c r="D17" s="29">
        <v>2415429</v>
      </c>
      <c r="E17" s="30">
        <v>0</v>
      </c>
      <c r="F17" s="53">
        <f>SUM(D17:E17)</f>
        <v>2415429</v>
      </c>
    </row>
    <row r="18" spans="1:6" ht="14.25">
      <c r="A18" s="26"/>
      <c r="B18" s="27"/>
      <c r="C18" s="52" t="s">
        <v>17</v>
      </c>
      <c r="D18" s="54">
        <v>204662</v>
      </c>
      <c r="E18" s="30">
        <v>13225</v>
      </c>
      <c r="F18" s="53">
        <f>SUM(D18:E18)</f>
        <v>217887</v>
      </c>
    </row>
    <row r="19" spans="1:6" ht="15" thickBot="1">
      <c r="A19" s="55"/>
      <c r="B19" s="56"/>
      <c r="C19" s="57"/>
      <c r="D19" s="58"/>
      <c r="E19" s="38"/>
      <c r="F19" s="59"/>
    </row>
    <row r="20" spans="1:6" ht="15" thickBot="1">
      <c r="A20" s="14">
        <v>38</v>
      </c>
      <c r="B20" s="40" t="s">
        <v>18</v>
      </c>
      <c r="C20" s="16"/>
      <c r="D20" s="17">
        <f>SUM(D21:D23)</f>
        <v>60074</v>
      </c>
      <c r="E20" s="49">
        <f>E21+E22+E23</f>
        <v>85</v>
      </c>
      <c r="F20" s="42">
        <f>SUM(D20:E20)</f>
        <v>60159</v>
      </c>
    </row>
    <row r="21" spans="1:6" ht="14.25">
      <c r="A21" s="20"/>
      <c r="B21" s="21"/>
      <c r="C21" s="22" t="s">
        <v>19</v>
      </c>
      <c r="D21" s="60">
        <v>40000</v>
      </c>
      <c r="E21" s="24">
        <v>0</v>
      </c>
      <c r="F21" s="25">
        <f>SUM(D21:E21)</f>
        <v>40000</v>
      </c>
    </row>
    <row r="22" spans="1:6" ht="14.25">
      <c r="A22" s="26"/>
      <c r="B22" s="27"/>
      <c r="C22" s="28" t="s">
        <v>20</v>
      </c>
      <c r="D22" s="54">
        <v>15000</v>
      </c>
      <c r="E22" s="30">
        <v>0</v>
      </c>
      <c r="F22" s="31">
        <f>SUM(D22:E22)</f>
        <v>15000</v>
      </c>
    </row>
    <row r="23" spans="1:6" ht="15">
      <c r="A23" s="26"/>
      <c r="B23" s="61"/>
      <c r="C23" s="28" t="s">
        <v>21</v>
      </c>
      <c r="D23" s="54">
        <v>5074</v>
      </c>
      <c r="E23" s="30">
        <v>85</v>
      </c>
      <c r="F23" s="31">
        <f>SUM(D23:E23)</f>
        <v>5159</v>
      </c>
    </row>
    <row r="24" spans="1:6" ht="15" thickBot="1">
      <c r="A24" s="34"/>
      <c r="B24" s="35"/>
      <c r="C24" s="36"/>
      <c r="D24" s="37"/>
      <c r="E24" s="38"/>
      <c r="F24" s="59"/>
    </row>
    <row r="25" spans="1:6" ht="15.75" thickBot="1">
      <c r="A25" s="8" t="s">
        <v>22</v>
      </c>
      <c r="B25" s="9"/>
      <c r="C25" s="10"/>
      <c r="D25" s="11">
        <f>SUM(D26,D32)</f>
        <v>11683699.53</v>
      </c>
      <c r="E25" s="12">
        <f>SUM(E26,E32)</f>
        <v>115635</v>
      </c>
      <c r="F25" s="13">
        <f aca="true" t="shared" si="0" ref="F25:F30">SUM(D25:E25)</f>
        <v>11799334.53</v>
      </c>
    </row>
    <row r="26" spans="1:6" ht="15" thickBot="1">
      <c r="A26" s="14">
        <v>4</v>
      </c>
      <c r="B26" s="40" t="s">
        <v>23</v>
      </c>
      <c r="C26" s="16"/>
      <c r="D26" s="17">
        <f>SUM(D28:D30)</f>
        <v>1483486.74</v>
      </c>
      <c r="E26" s="49">
        <f>SUM(E27:E30)</f>
        <v>-4205</v>
      </c>
      <c r="F26" s="62">
        <f t="shared" si="0"/>
        <v>1479281.74</v>
      </c>
    </row>
    <row r="27" spans="1:6" ht="14.25">
      <c r="A27" s="20"/>
      <c r="B27" s="21"/>
      <c r="C27" s="22"/>
      <c r="D27" s="23"/>
      <c r="E27" s="63"/>
      <c r="F27" s="25"/>
    </row>
    <row r="28" spans="1:6" ht="15">
      <c r="A28" s="26"/>
      <c r="B28" s="61"/>
      <c r="C28" s="64" t="s">
        <v>24</v>
      </c>
      <c r="D28" s="54">
        <v>845018.74</v>
      </c>
      <c r="E28" s="65">
        <v>-2408</v>
      </c>
      <c r="F28" s="31">
        <f t="shared" si="0"/>
        <v>842610.74</v>
      </c>
    </row>
    <row r="29" spans="1:6" ht="14.25">
      <c r="A29" s="26"/>
      <c r="B29" s="27"/>
      <c r="C29" s="66" t="s">
        <v>25</v>
      </c>
      <c r="D29" s="54">
        <v>624988</v>
      </c>
      <c r="E29" s="65">
        <v>-1797</v>
      </c>
      <c r="F29" s="31">
        <f t="shared" si="0"/>
        <v>623191</v>
      </c>
    </row>
    <row r="30" spans="1:6" ht="14.25">
      <c r="A30" s="26"/>
      <c r="B30" s="67"/>
      <c r="C30" s="64" t="s">
        <v>26</v>
      </c>
      <c r="D30" s="29">
        <v>13480</v>
      </c>
      <c r="E30" s="65">
        <v>0</v>
      </c>
      <c r="F30" s="31">
        <f t="shared" si="0"/>
        <v>13480</v>
      </c>
    </row>
    <row r="31" spans="1:6" ht="15" thickBot="1">
      <c r="A31" s="55"/>
      <c r="B31" s="68"/>
      <c r="C31" s="69"/>
      <c r="D31" s="70"/>
      <c r="E31" s="38"/>
      <c r="F31" s="59"/>
    </row>
    <row r="32" spans="1:6" ht="15" thickBot="1">
      <c r="A32" s="14">
        <v>5</v>
      </c>
      <c r="B32" s="40" t="s">
        <v>27</v>
      </c>
      <c r="C32" s="16"/>
      <c r="D32" s="17">
        <f>SUM(D33:D35)</f>
        <v>10200212.79</v>
      </c>
      <c r="E32" s="49">
        <f>SUM(E33:E35)</f>
        <v>119840</v>
      </c>
      <c r="F32" s="42">
        <f>SUM(D32:E32)</f>
        <v>10320052.79</v>
      </c>
    </row>
    <row r="33" spans="1:6" ht="14.25">
      <c r="A33" s="20"/>
      <c r="B33" s="21"/>
      <c r="C33" s="22" t="s">
        <v>28</v>
      </c>
      <c r="D33" s="50">
        <v>6736796</v>
      </c>
      <c r="E33" s="63">
        <v>26567</v>
      </c>
      <c r="F33" s="25">
        <f>SUM(D33:E33)</f>
        <v>6763363</v>
      </c>
    </row>
    <row r="34" spans="1:6" ht="14.25">
      <c r="A34" s="26"/>
      <c r="B34" s="27"/>
      <c r="C34" s="28" t="s">
        <v>29</v>
      </c>
      <c r="D34" s="54">
        <v>3390929</v>
      </c>
      <c r="E34" s="65">
        <v>92145</v>
      </c>
      <c r="F34" s="31">
        <f>SUM(D34:E34)</f>
        <v>3483074</v>
      </c>
    </row>
    <row r="35" spans="1:6" ht="15.75" thickBot="1">
      <c r="A35" s="55"/>
      <c r="B35" s="71"/>
      <c r="C35" s="72" t="s">
        <v>30</v>
      </c>
      <c r="D35" s="70">
        <v>72487.79</v>
      </c>
      <c r="E35" s="73">
        <v>1128</v>
      </c>
      <c r="F35" s="39">
        <f>SUM(D35:E35)</f>
        <v>73615.79</v>
      </c>
    </row>
    <row r="36" spans="1:6" ht="15.75" thickBot="1">
      <c r="A36" s="74" t="s">
        <v>31</v>
      </c>
      <c r="B36" s="75"/>
      <c r="C36" s="76"/>
      <c r="D36" s="77">
        <f>D7-D25</f>
        <v>53412.47000000067</v>
      </c>
      <c r="E36" s="78">
        <f>E7-E25</f>
        <v>-5772</v>
      </c>
      <c r="F36" s="77">
        <f>F7-F25</f>
        <v>47640.47000000067</v>
      </c>
    </row>
    <row r="37" spans="1:6" ht="15" thickBot="1">
      <c r="A37" s="79"/>
      <c r="B37" s="44"/>
      <c r="C37" s="45"/>
      <c r="D37" s="46"/>
      <c r="E37" s="47"/>
      <c r="F37" s="48"/>
    </row>
    <row r="38" spans="1:6" ht="15.75" thickBot="1">
      <c r="A38" s="80" t="s">
        <v>32</v>
      </c>
      <c r="B38" s="74"/>
      <c r="C38" s="76"/>
      <c r="D38" s="77">
        <f>D39+D40+D41+D42+D43+D44</f>
        <v>-3238897</v>
      </c>
      <c r="E38" s="78">
        <f>E39+E40+E41+E42+E43+E44</f>
        <v>5772</v>
      </c>
      <c r="F38" s="13">
        <f aca="true" t="shared" si="1" ref="F38:F44">SUM(D38:E38)</f>
        <v>-3233125</v>
      </c>
    </row>
    <row r="39" spans="1:6" ht="14.25">
      <c r="A39" s="26"/>
      <c r="B39" s="21"/>
      <c r="C39" s="22" t="s">
        <v>33</v>
      </c>
      <c r="D39" s="23">
        <v>7000</v>
      </c>
      <c r="E39" s="227">
        <v>0</v>
      </c>
      <c r="F39" s="25">
        <f t="shared" si="1"/>
        <v>7000</v>
      </c>
    </row>
    <row r="40" spans="1:6" ht="14.25">
      <c r="A40" s="26"/>
      <c r="B40" s="27"/>
      <c r="C40" s="28" t="s">
        <v>34</v>
      </c>
      <c r="D40" s="29">
        <v>-4692038</v>
      </c>
      <c r="E40" s="228">
        <v>5772</v>
      </c>
      <c r="F40" s="31">
        <f t="shared" si="1"/>
        <v>-4686266</v>
      </c>
    </row>
    <row r="41" spans="1:6" ht="14.25">
      <c r="A41" s="26"/>
      <c r="B41" s="27"/>
      <c r="C41" s="28" t="s">
        <v>35</v>
      </c>
      <c r="D41" s="54">
        <v>2716370</v>
      </c>
      <c r="E41" s="228">
        <v>0</v>
      </c>
      <c r="F41" s="31">
        <f t="shared" si="1"/>
        <v>2716370</v>
      </c>
    </row>
    <row r="42" spans="1:6" ht="14.25">
      <c r="A42" s="26"/>
      <c r="B42" s="27"/>
      <c r="C42" s="66" t="s">
        <v>36</v>
      </c>
      <c r="D42" s="29">
        <v>-1200162</v>
      </c>
      <c r="E42" s="229">
        <v>0</v>
      </c>
      <c r="F42" s="31">
        <f t="shared" si="1"/>
        <v>-1200162</v>
      </c>
    </row>
    <row r="43" spans="1:6" ht="14.25">
      <c r="A43" s="26"/>
      <c r="B43" s="81"/>
      <c r="C43" s="28" t="s">
        <v>37</v>
      </c>
      <c r="D43" s="82">
        <v>10000</v>
      </c>
      <c r="E43" s="229">
        <v>0</v>
      </c>
      <c r="F43" s="31">
        <f t="shared" si="1"/>
        <v>10000</v>
      </c>
    </row>
    <row r="44" spans="1:6" ht="14.25">
      <c r="A44" s="26"/>
      <c r="B44" s="83"/>
      <c r="C44" s="28" t="s">
        <v>38</v>
      </c>
      <c r="D44" s="29">
        <v>-80067</v>
      </c>
      <c r="E44" s="229">
        <v>0</v>
      </c>
      <c r="F44" s="31">
        <f t="shared" si="1"/>
        <v>-80067</v>
      </c>
    </row>
    <row r="45" spans="1:6" ht="15" thickBot="1">
      <c r="A45" s="34"/>
      <c r="B45" s="35"/>
      <c r="C45" s="36"/>
      <c r="D45" s="37"/>
      <c r="E45" s="230"/>
      <c r="F45" s="59"/>
    </row>
    <row r="46" spans="1:6" ht="15.75" thickBot="1">
      <c r="A46" s="8" t="s">
        <v>39</v>
      </c>
      <c r="B46" s="9"/>
      <c r="C46" s="10"/>
      <c r="D46" s="77">
        <f>D36+D38</f>
        <v>-3185484.5299999993</v>
      </c>
      <c r="E46" s="231">
        <v>0</v>
      </c>
      <c r="F46" s="77">
        <f>F36+F38</f>
        <v>-3185484.5299999993</v>
      </c>
    </row>
    <row r="47" spans="1:6" ht="15.75" thickBot="1">
      <c r="A47" s="84"/>
      <c r="B47" s="85"/>
      <c r="C47" s="86"/>
      <c r="D47" s="87"/>
      <c r="E47" s="232"/>
      <c r="F47" s="48"/>
    </row>
    <row r="48" spans="1:6" ht="15.75" thickBot="1">
      <c r="A48" s="88" t="s">
        <v>40</v>
      </c>
      <c r="B48" s="89"/>
      <c r="C48" s="90"/>
      <c r="D48" s="91">
        <f>D49+D54</f>
        <v>1796274</v>
      </c>
      <c r="E48" s="233">
        <f>E49+E54</f>
        <v>0</v>
      </c>
      <c r="F48" s="13">
        <f>SUM(D48:E48)</f>
        <v>1796274</v>
      </c>
    </row>
    <row r="49" spans="1:6" ht="15">
      <c r="A49" s="20"/>
      <c r="B49" s="92" t="s">
        <v>41</v>
      </c>
      <c r="C49" s="93"/>
      <c r="D49" s="94">
        <f>D51+D52</f>
        <v>1796274</v>
      </c>
      <c r="E49" s="234">
        <f>E51+E52</f>
        <v>0</v>
      </c>
      <c r="F49" s="25">
        <f>SUM(D49:E49)</f>
        <v>1796274</v>
      </c>
    </row>
    <row r="50" spans="1:6" ht="14.25">
      <c r="A50" s="20"/>
      <c r="B50" s="21"/>
      <c r="C50" s="22" t="s">
        <v>42</v>
      </c>
      <c r="D50" s="95"/>
      <c r="E50" s="229"/>
      <c r="F50" s="31"/>
    </row>
    <row r="51" spans="1:6" ht="14.25">
      <c r="A51" s="26"/>
      <c r="B51" s="27"/>
      <c r="C51" s="28" t="s">
        <v>43</v>
      </c>
      <c r="D51" s="82">
        <v>1154000</v>
      </c>
      <c r="E51" s="229">
        <v>0</v>
      </c>
      <c r="F51" s="31">
        <f>SUM(D51:E51)</f>
        <v>1154000</v>
      </c>
    </row>
    <row r="52" spans="1:6" ht="14.25">
      <c r="A52" s="26"/>
      <c r="B52" s="27"/>
      <c r="C52" s="28" t="s">
        <v>44</v>
      </c>
      <c r="D52" s="82">
        <v>642274</v>
      </c>
      <c r="E52" s="229">
        <v>0</v>
      </c>
      <c r="F52" s="31">
        <f>SUM(D52:E52)</f>
        <v>642274</v>
      </c>
    </row>
    <row r="53" spans="1:6" ht="14.25">
      <c r="A53" s="26"/>
      <c r="B53" s="27"/>
      <c r="C53" s="28"/>
      <c r="D53" s="82"/>
      <c r="E53" s="229"/>
      <c r="F53" s="53"/>
    </row>
    <row r="54" spans="1:6" ht="14.25">
      <c r="A54" s="26"/>
      <c r="B54" s="27" t="s">
        <v>45</v>
      </c>
      <c r="C54" s="28"/>
      <c r="D54" s="82"/>
      <c r="E54" s="229"/>
      <c r="F54" s="53"/>
    </row>
    <row r="55" spans="1:6" ht="15" thickBot="1">
      <c r="A55" s="55"/>
      <c r="B55" s="56"/>
      <c r="C55" s="72"/>
      <c r="D55" s="96"/>
      <c r="E55" s="230"/>
      <c r="F55" s="59"/>
    </row>
    <row r="56" spans="1:6" ht="15.75" thickBot="1">
      <c r="A56" s="97" t="s">
        <v>46</v>
      </c>
      <c r="B56" s="98"/>
      <c r="C56" s="99"/>
      <c r="D56" s="91">
        <v>-1389211</v>
      </c>
      <c r="E56" s="235"/>
      <c r="F56" s="100">
        <v>-1389211</v>
      </c>
    </row>
  </sheetData>
  <sheetProtection/>
  <mergeCells count="1">
    <mergeCell ref="B6:C6"/>
  </mergeCells>
  <printOptions/>
  <pageMargins left="0.34" right="0.17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8.8515625" style="0" customWidth="1"/>
    <col min="2" max="2" width="56.00390625" style="0" customWidth="1"/>
    <col min="3" max="3" width="11.8515625" style="0" customWidth="1"/>
    <col min="4" max="4" width="10.00390625" style="0" customWidth="1"/>
    <col min="5" max="5" width="11.57421875" style="0" customWidth="1"/>
  </cols>
  <sheetData>
    <row r="1" spans="3:4" ht="12.75">
      <c r="C1" s="101" t="s">
        <v>47</v>
      </c>
      <c r="D1" s="101"/>
    </row>
    <row r="2" spans="3:4" ht="12.75">
      <c r="C2" s="101" t="s">
        <v>0</v>
      </c>
      <c r="D2" s="101"/>
    </row>
    <row r="3" spans="3:4" ht="12.75">
      <c r="C3" s="102" t="s">
        <v>48</v>
      </c>
      <c r="D3" s="101"/>
    </row>
    <row r="4" spans="3:4" ht="12.75">
      <c r="C4" s="101" t="s">
        <v>165</v>
      </c>
      <c r="D4" s="101"/>
    </row>
    <row r="5" ht="15.75" thickBot="1">
      <c r="A5" s="103" t="s">
        <v>49</v>
      </c>
    </row>
    <row r="6" spans="1:5" ht="39" thickBot="1">
      <c r="A6" s="293" t="s">
        <v>3</v>
      </c>
      <c r="B6" s="285" t="s">
        <v>50</v>
      </c>
      <c r="C6" s="104" t="s">
        <v>51</v>
      </c>
      <c r="D6" s="105" t="s">
        <v>6</v>
      </c>
      <c r="E6" s="106" t="s">
        <v>7</v>
      </c>
    </row>
    <row r="7" spans="1:5" ht="15.75" thickBot="1">
      <c r="A7" s="284">
        <v>30</v>
      </c>
      <c r="B7" s="284" t="s">
        <v>9</v>
      </c>
      <c r="C7" s="107">
        <v>6427538</v>
      </c>
      <c r="D7" s="108">
        <f>D8</f>
        <v>25543</v>
      </c>
      <c r="E7" s="109">
        <f aca="true" t="shared" si="0" ref="E7:E13">SUM(C7:D7)</f>
        <v>6453081</v>
      </c>
    </row>
    <row r="8" spans="1:5" ht="15" thickBot="1">
      <c r="A8" s="294">
        <v>3000</v>
      </c>
      <c r="B8" s="286" t="s">
        <v>10</v>
      </c>
      <c r="C8" s="110">
        <v>6342338</v>
      </c>
      <c r="D8" s="111">
        <v>25543</v>
      </c>
      <c r="E8" s="112">
        <f t="shared" si="0"/>
        <v>6367881</v>
      </c>
    </row>
    <row r="9" spans="1:5" ht="15.75" thickBot="1">
      <c r="A9" s="295">
        <v>32</v>
      </c>
      <c r="B9" s="287" t="s">
        <v>13</v>
      </c>
      <c r="C9" s="113">
        <v>1002669</v>
      </c>
      <c r="D9" s="114">
        <f>SUM(D10:D13)</f>
        <v>71010</v>
      </c>
      <c r="E9" s="115">
        <f t="shared" si="0"/>
        <v>1073679</v>
      </c>
    </row>
    <row r="10" spans="1:5" ht="14.25">
      <c r="A10" s="296" t="s">
        <v>52</v>
      </c>
      <c r="B10" s="288" t="s">
        <v>53</v>
      </c>
      <c r="C10" s="156">
        <v>1783</v>
      </c>
      <c r="D10" s="157">
        <v>283</v>
      </c>
      <c r="E10" s="156">
        <f t="shared" si="0"/>
        <v>2066</v>
      </c>
    </row>
    <row r="11" spans="1:5" ht="14.25">
      <c r="A11" s="187" t="s">
        <v>54</v>
      </c>
      <c r="B11" s="178" t="s">
        <v>55</v>
      </c>
      <c r="C11" s="158">
        <v>15870</v>
      </c>
      <c r="D11" s="159">
        <v>5268</v>
      </c>
      <c r="E11" s="158">
        <f t="shared" si="0"/>
        <v>21138</v>
      </c>
    </row>
    <row r="12" spans="1:5" ht="14.25">
      <c r="A12" s="187" t="s">
        <v>56</v>
      </c>
      <c r="B12" s="178" t="s">
        <v>57</v>
      </c>
      <c r="C12" s="116">
        <v>192636</v>
      </c>
      <c r="D12" s="159">
        <v>48343</v>
      </c>
      <c r="E12" s="158">
        <f t="shared" si="0"/>
        <v>240979</v>
      </c>
    </row>
    <row r="13" spans="1:5" ht="14.25">
      <c r="A13" s="187" t="s">
        <v>58</v>
      </c>
      <c r="B13" s="178" t="s">
        <v>59</v>
      </c>
      <c r="C13" s="158">
        <v>89157</v>
      </c>
      <c r="D13" s="159">
        <v>17116</v>
      </c>
      <c r="E13" s="158">
        <f t="shared" si="0"/>
        <v>106273</v>
      </c>
    </row>
    <row r="14" spans="1:5" ht="14.25" hidden="1">
      <c r="A14" s="187"/>
      <c r="B14" s="178"/>
      <c r="C14" s="116"/>
      <c r="D14" s="159"/>
      <c r="E14" s="158"/>
    </row>
    <row r="15" spans="1:5" ht="15" thickBot="1">
      <c r="A15" s="297"/>
      <c r="B15" s="289"/>
      <c r="C15" s="117"/>
      <c r="D15" s="160"/>
      <c r="E15" s="161"/>
    </row>
    <row r="16" spans="1:5" ht="15.75" thickBot="1">
      <c r="A16" s="298">
        <v>3500.352</v>
      </c>
      <c r="B16" s="290" t="s">
        <v>14</v>
      </c>
      <c r="C16" s="118">
        <v>4246831</v>
      </c>
      <c r="D16" s="119">
        <f>D17</f>
        <v>13225</v>
      </c>
      <c r="E16" s="123">
        <f>SUM(C16:D16)</f>
        <v>4260056</v>
      </c>
    </row>
    <row r="17" spans="1:5" ht="15.75" thickBot="1">
      <c r="A17" s="299">
        <v>3500</v>
      </c>
      <c r="B17" s="291" t="s">
        <v>60</v>
      </c>
      <c r="C17" s="120">
        <v>204662</v>
      </c>
      <c r="D17" s="121">
        <f>D18</f>
        <v>13225</v>
      </c>
      <c r="E17" s="120">
        <f>SUM(C17:D17)</f>
        <v>217887</v>
      </c>
    </row>
    <row r="18" spans="1:5" ht="15" thickBot="1">
      <c r="A18" s="300" t="s">
        <v>61</v>
      </c>
      <c r="B18" s="292" t="s">
        <v>62</v>
      </c>
      <c r="C18" s="162">
        <v>43391</v>
      </c>
      <c r="D18" s="163">
        <v>13225</v>
      </c>
      <c r="E18" s="162">
        <f>SUM(C18:D18)</f>
        <v>56616</v>
      </c>
    </row>
    <row r="19" spans="1:5" ht="15.75" thickBot="1">
      <c r="A19" s="284">
        <v>3825.388</v>
      </c>
      <c r="B19" s="290" t="s">
        <v>18</v>
      </c>
      <c r="C19" s="123">
        <v>60074</v>
      </c>
      <c r="D19" s="119">
        <f>D20</f>
        <v>85</v>
      </c>
      <c r="E19" s="123">
        <f>SUM(C19:D19)</f>
        <v>60159</v>
      </c>
    </row>
    <row r="20" spans="1:8" ht="15" thickBot="1">
      <c r="A20" s="301">
        <v>3888</v>
      </c>
      <c r="B20" s="289" t="s">
        <v>63</v>
      </c>
      <c r="C20" s="162">
        <v>5074</v>
      </c>
      <c r="D20" s="163">
        <v>85</v>
      </c>
      <c r="E20" s="162">
        <f>SUM(C20:D20)</f>
        <v>5159</v>
      </c>
      <c r="H20" s="124"/>
    </row>
    <row r="21" spans="1:5" ht="15.75" thickBot="1">
      <c r="A21" s="236" t="s">
        <v>64</v>
      </c>
      <c r="B21" s="125"/>
      <c r="C21" s="123">
        <f>C7+C9+C16+C19</f>
        <v>11737112</v>
      </c>
      <c r="D21" s="119">
        <f>D7+D9+D17+D19</f>
        <v>109863</v>
      </c>
      <c r="E21" s="123">
        <f>E7+E9+E16+E19</f>
        <v>11846975</v>
      </c>
    </row>
    <row r="24" spans="1:6" ht="14.25">
      <c r="A24" s="126"/>
      <c r="B24" s="127"/>
      <c r="C24" s="122"/>
      <c r="D24" s="122"/>
      <c r="E24" s="122"/>
      <c r="F24" s="128"/>
    </row>
    <row r="25" spans="1:6" ht="12.75">
      <c r="A25" s="128"/>
      <c r="B25" s="128"/>
      <c r="C25" s="128"/>
      <c r="D25" s="128"/>
      <c r="E25" s="128"/>
      <c r="F25" s="128"/>
    </row>
  </sheetData>
  <sheetProtection/>
  <printOptions/>
  <pageMargins left="0.37" right="0.51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6"/>
  <sheetViews>
    <sheetView tabSelected="1" zoomScalePageLayoutView="0" workbookViewId="0" topLeftCell="A28">
      <selection activeCell="F35" sqref="F35"/>
    </sheetView>
  </sheetViews>
  <sheetFormatPr defaultColWidth="9.140625" defaultRowHeight="12.75"/>
  <cols>
    <col min="1" max="1" width="7.00390625" style="0" customWidth="1"/>
    <col min="2" max="2" width="60.00390625" style="0" customWidth="1"/>
    <col min="3" max="3" width="15.28125" style="0" customWidth="1"/>
    <col min="4" max="4" width="10.8515625" style="0" customWidth="1"/>
    <col min="5" max="5" width="11.140625" style="0" customWidth="1"/>
  </cols>
  <sheetData>
    <row r="2" spans="1:3" ht="12.75">
      <c r="A2" s="129"/>
      <c r="B2" s="130" t="s">
        <v>65</v>
      </c>
      <c r="C2" t="s">
        <v>66</v>
      </c>
    </row>
    <row r="3" spans="1:3" ht="12.75">
      <c r="A3" s="129"/>
      <c r="B3" s="130" t="s">
        <v>67</v>
      </c>
      <c r="C3" t="s">
        <v>68</v>
      </c>
    </row>
    <row r="4" spans="1:3" ht="12.75">
      <c r="A4" s="129"/>
      <c r="B4" s="130" t="s">
        <v>69</v>
      </c>
      <c r="C4" t="s">
        <v>70</v>
      </c>
    </row>
    <row r="5" spans="1:3" ht="12.75">
      <c r="A5" s="129"/>
      <c r="B5" s="130"/>
      <c r="C5" s="101" t="s">
        <v>165</v>
      </c>
    </row>
    <row r="6" spans="1:2" ht="16.5" thickBot="1">
      <c r="A6" s="103" t="s">
        <v>71</v>
      </c>
      <c r="B6" s="131"/>
    </row>
    <row r="7" spans="1:5" ht="43.5" thickBot="1">
      <c r="A7" s="132" t="s">
        <v>3</v>
      </c>
      <c r="B7" s="133" t="s">
        <v>72</v>
      </c>
      <c r="C7" s="225" t="s">
        <v>5</v>
      </c>
      <c r="D7" s="226" t="s">
        <v>6</v>
      </c>
      <c r="E7" s="308" t="s">
        <v>7</v>
      </c>
    </row>
    <row r="8" spans="1:5" ht="13.5" thickBot="1">
      <c r="A8" s="134"/>
      <c r="B8" s="135"/>
      <c r="C8" s="136"/>
      <c r="D8" s="135"/>
      <c r="E8" s="135"/>
    </row>
    <row r="9" spans="1:5" ht="15.75" thickBot="1">
      <c r="A9" s="137" t="s">
        <v>73</v>
      </c>
      <c r="B9" s="138" t="s">
        <v>74</v>
      </c>
      <c r="C9" s="139">
        <v>1204002.55</v>
      </c>
      <c r="D9" s="140">
        <f>SUM(D12:D15)</f>
        <v>-4669</v>
      </c>
      <c r="E9" s="140">
        <f>SUM(C9:D9)</f>
        <v>1199333.55</v>
      </c>
    </row>
    <row r="10" spans="1:5" ht="14.25">
      <c r="A10" s="164"/>
      <c r="B10" s="165"/>
      <c r="C10" s="166"/>
      <c r="D10" s="167"/>
      <c r="E10" s="167"/>
    </row>
    <row r="11" spans="1:5" ht="15">
      <c r="A11" s="168" t="s">
        <v>75</v>
      </c>
      <c r="B11" s="169" t="s">
        <v>76</v>
      </c>
      <c r="C11" s="170"/>
      <c r="D11" s="171"/>
      <c r="E11" s="171"/>
    </row>
    <row r="12" spans="1:5" ht="14.25">
      <c r="A12" s="172" t="s">
        <v>77</v>
      </c>
      <c r="B12" s="173" t="s">
        <v>78</v>
      </c>
      <c r="C12" s="170">
        <v>17750</v>
      </c>
      <c r="D12" s="171">
        <v>-5797</v>
      </c>
      <c r="E12" s="171">
        <f>SUM(C12:D12)</f>
        <v>11953</v>
      </c>
    </row>
    <row r="13" spans="1:7" ht="14.25">
      <c r="A13" s="174"/>
      <c r="B13" s="175"/>
      <c r="C13" s="176"/>
      <c r="D13" s="171"/>
      <c r="E13" s="171"/>
      <c r="G13" s="124"/>
    </row>
    <row r="14" spans="1:5" ht="15">
      <c r="A14" s="168" t="s">
        <v>79</v>
      </c>
      <c r="B14" s="177" t="s">
        <v>80</v>
      </c>
      <c r="C14" s="176"/>
      <c r="D14" s="171"/>
      <c r="E14" s="171"/>
    </row>
    <row r="15" spans="1:5" ht="14.25">
      <c r="A15" s="172" t="s">
        <v>81</v>
      </c>
      <c r="B15" s="178" t="s">
        <v>82</v>
      </c>
      <c r="C15" s="176">
        <v>68206</v>
      </c>
      <c r="D15" s="171">
        <v>1128</v>
      </c>
      <c r="E15" s="171">
        <f>SUM(C15:D15)</f>
        <v>69334</v>
      </c>
    </row>
    <row r="16" spans="1:5" ht="15" thickBot="1">
      <c r="A16" s="179"/>
      <c r="B16" s="180"/>
      <c r="C16" s="181"/>
      <c r="D16" s="37"/>
      <c r="E16" s="37"/>
    </row>
    <row r="17" spans="1:5" ht="15.75" thickBot="1">
      <c r="A17" s="141" t="s">
        <v>83</v>
      </c>
      <c r="B17" s="142" t="s">
        <v>84</v>
      </c>
      <c r="C17" s="143">
        <v>627061.54</v>
      </c>
      <c r="D17" s="123">
        <f>D19+D22</f>
        <v>-11000</v>
      </c>
      <c r="E17" s="123">
        <f>SUM(C17:D17)</f>
        <v>616061.54</v>
      </c>
    </row>
    <row r="18" spans="1:5" ht="15">
      <c r="A18" s="182" t="s">
        <v>85</v>
      </c>
      <c r="B18" s="183" t="s">
        <v>86</v>
      </c>
      <c r="C18" s="184"/>
      <c r="D18" s="185"/>
      <c r="E18" s="185"/>
    </row>
    <row r="19" spans="1:5" ht="14.25">
      <c r="A19" s="172" t="s">
        <v>77</v>
      </c>
      <c r="B19" s="178" t="s">
        <v>78</v>
      </c>
      <c r="C19" s="176">
        <v>91158</v>
      </c>
      <c r="D19" s="171">
        <v>-11000</v>
      </c>
      <c r="E19" s="171">
        <f>SUM(C19:D19)</f>
        <v>80158</v>
      </c>
    </row>
    <row r="20" spans="1:5" ht="15" thickBot="1">
      <c r="A20" s="179"/>
      <c r="B20" s="180"/>
      <c r="C20" s="181"/>
      <c r="D20" s="37"/>
      <c r="E20" s="37"/>
    </row>
    <row r="21" spans="1:5" ht="15.75" thickBot="1">
      <c r="A21" s="141" t="s">
        <v>87</v>
      </c>
      <c r="B21" s="142" t="s">
        <v>88</v>
      </c>
      <c r="C21" s="144">
        <v>189291</v>
      </c>
      <c r="D21" s="123">
        <f>D23+D26</f>
        <v>22416</v>
      </c>
      <c r="E21" s="123">
        <f>SUM(C21:D21)</f>
        <v>211707</v>
      </c>
    </row>
    <row r="22" spans="1:5" ht="15">
      <c r="A22" s="145" t="s">
        <v>89</v>
      </c>
      <c r="B22" s="302" t="s">
        <v>90</v>
      </c>
      <c r="C22" s="305"/>
      <c r="D22" s="185"/>
      <c r="E22" s="185"/>
    </row>
    <row r="23" spans="1:5" ht="14.25">
      <c r="A23" s="146">
        <v>55</v>
      </c>
      <c r="B23" s="200" t="s">
        <v>29</v>
      </c>
      <c r="C23" s="306">
        <v>81721</v>
      </c>
      <c r="D23" s="171">
        <v>12416</v>
      </c>
      <c r="E23" s="171">
        <f>SUM(C23:D23)</f>
        <v>94137</v>
      </c>
    </row>
    <row r="24" spans="1:5" ht="14.25">
      <c r="A24" s="147"/>
      <c r="B24" s="303"/>
      <c r="C24" s="306"/>
      <c r="D24" s="171"/>
      <c r="E24" s="171"/>
    </row>
    <row r="25" spans="1:5" ht="15">
      <c r="A25" s="186" t="s">
        <v>91</v>
      </c>
      <c r="B25" s="177" t="s">
        <v>92</v>
      </c>
      <c r="C25" s="306"/>
      <c r="D25" s="171"/>
      <c r="E25" s="171"/>
    </row>
    <row r="26" spans="1:5" ht="14.25">
      <c r="A26" s="187">
        <v>55</v>
      </c>
      <c r="B26" s="178" t="s">
        <v>29</v>
      </c>
      <c r="C26" s="306">
        <v>6530</v>
      </c>
      <c r="D26" s="171">
        <v>10000</v>
      </c>
      <c r="E26" s="171">
        <f>SUM(C26:D26)</f>
        <v>16530</v>
      </c>
    </row>
    <row r="27" spans="1:5" ht="15" thickBot="1">
      <c r="A27" s="179"/>
      <c r="B27" s="180"/>
      <c r="C27" s="307"/>
      <c r="D27" s="37"/>
      <c r="E27" s="37"/>
    </row>
    <row r="28" spans="1:5" ht="15.75" thickBot="1">
      <c r="A28" s="141" t="s">
        <v>93</v>
      </c>
      <c r="B28" s="142" t="s">
        <v>94</v>
      </c>
      <c r="C28" s="144">
        <v>543845.74</v>
      </c>
      <c r="D28" s="123">
        <f>D30+D33</f>
        <v>29818</v>
      </c>
      <c r="E28" s="123">
        <f>SUM(C28:D28)</f>
        <v>573663.74</v>
      </c>
    </row>
    <row r="29" spans="1:5" ht="15">
      <c r="A29" s="145" t="s">
        <v>95</v>
      </c>
      <c r="B29" s="188" t="s">
        <v>96</v>
      </c>
      <c r="C29" s="184"/>
      <c r="D29" s="185"/>
      <c r="E29" s="185"/>
    </row>
    <row r="30" spans="1:5" ht="14.25">
      <c r="A30" s="146" t="s">
        <v>77</v>
      </c>
      <c r="B30" s="189" t="s">
        <v>78</v>
      </c>
      <c r="C30" s="176">
        <v>131349</v>
      </c>
      <c r="D30" s="171">
        <v>15000</v>
      </c>
      <c r="E30" s="171">
        <f>SUM(C30:D30)</f>
        <v>146349</v>
      </c>
    </row>
    <row r="31" spans="1:5" ht="14.25">
      <c r="A31" s="174"/>
      <c r="B31" s="175"/>
      <c r="C31" s="176"/>
      <c r="D31" s="171"/>
      <c r="E31" s="171"/>
    </row>
    <row r="32" spans="1:5" ht="15">
      <c r="A32" s="168" t="s">
        <v>97</v>
      </c>
      <c r="B32" s="177" t="s">
        <v>98</v>
      </c>
      <c r="C32" s="176"/>
      <c r="D32" s="171"/>
      <c r="E32" s="171"/>
    </row>
    <row r="33" spans="1:5" ht="14.25">
      <c r="A33" s="172" t="s">
        <v>99</v>
      </c>
      <c r="B33" s="178" t="s">
        <v>29</v>
      </c>
      <c r="C33" s="176">
        <v>173506.56</v>
      </c>
      <c r="D33" s="171">
        <v>14818</v>
      </c>
      <c r="E33" s="171">
        <f>SUM(C33:D33)</f>
        <v>188324.56</v>
      </c>
    </row>
    <row r="34" spans="1:5" ht="15" thickBot="1">
      <c r="A34" s="179"/>
      <c r="B34" s="180"/>
      <c r="C34" s="181"/>
      <c r="D34" s="37"/>
      <c r="E34" s="37"/>
    </row>
    <row r="35" spans="1:5" ht="15.75" thickBot="1">
      <c r="A35" s="141" t="s">
        <v>100</v>
      </c>
      <c r="B35" s="142" t="s">
        <v>101</v>
      </c>
      <c r="C35" s="119">
        <v>2239222.85</v>
      </c>
      <c r="D35" s="123">
        <f>D37+D40+D44+D47</f>
        <v>19532</v>
      </c>
      <c r="E35" s="123">
        <f>SUM(C35:D35)</f>
        <v>2258754.85</v>
      </c>
    </row>
    <row r="36" spans="1:5" ht="15" thickBot="1">
      <c r="A36" s="190"/>
      <c r="B36" s="191"/>
      <c r="C36" s="192"/>
      <c r="D36" s="46"/>
      <c r="E36" s="46"/>
    </row>
    <row r="37" spans="1:5" ht="15.75" thickBot="1">
      <c r="A37" s="148" t="s">
        <v>102</v>
      </c>
      <c r="B37" s="193" t="s">
        <v>103</v>
      </c>
      <c r="C37" s="121">
        <v>320581.3</v>
      </c>
      <c r="D37" s="120">
        <f>D38</f>
        <v>224</v>
      </c>
      <c r="E37" s="120">
        <f>SUM(C37:D37)</f>
        <v>320805.3</v>
      </c>
    </row>
    <row r="38" spans="1:5" ht="14.25">
      <c r="A38" s="194" t="s">
        <v>99</v>
      </c>
      <c r="B38" s="195" t="s">
        <v>29</v>
      </c>
      <c r="C38" s="184">
        <v>90348.3</v>
      </c>
      <c r="D38" s="185">
        <v>224</v>
      </c>
      <c r="E38" s="185">
        <f>SUM(C38:D38)</f>
        <v>90572.3</v>
      </c>
    </row>
    <row r="39" spans="1:5" ht="15" thickBot="1">
      <c r="A39" s="179"/>
      <c r="B39" s="180"/>
      <c r="C39" s="181"/>
      <c r="D39" s="37"/>
      <c r="E39" s="37"/>
    </row>
    <row r="40" spans="1:5" ht="15.75" thickBot="1">
      <c r="A40" s="196" t="s">
        <v>104</v>
      </c>
      <c r="B40" s="197" t="s">
        <v>105</v>
      </c>
      <c r="C40" s="121">
        <v>38817.12</v>
      </c>
      <c r="D40" s="120">
        <f>D42</f>
        <v>1707</v>
      </c>
      <c r="E40" s="120">
        <f>SUM(C40:D40)</f>
        <v>40524.12</v>
      </c>
    </row>
    <row r="41" spans="1:5" ht="14.25">
      <c r="A41" s="198"/>
      <c r="B41" s="199" t="s">
        <v>106</v>
      </c>
      <c r="C41" s="184"/>
      <c r="D41" s="185"/>
      <c r="E41" s="185"/>
    </row>
    <row r="42" spans="1:5" ht="14.25">
      <c r="A42" s="146" t="s">
        <v>99</v>
      </c>
      <c r="B42" s="200" t="s">
        <v>29</v>
      </c>
      <c r="C42" s="176">
        <v>9917</v>
      </c>
      <c r="D42" s="171">
        <v>1707</v>
      </c>
      <c r="E42" s="171">
        <f>SUM(C42:D42)</f>
        <v>11624</v>
      </c>
    </row>
    <row r="43" spans="1:5" ht="15" thickBot="1">
      <c r="A43" s="179"/>
      <c r="B43" s="180"/>
      <c r="C43" s="181"/>
      <c r="D43" s="37"/>
      <c r="E43" s="37"/>
    </row>
    <row r="44" spans="1:5" ht="15.75" thickBot="1">
      <c r="A44" s="196" t="s">
        <v>107</v>
      </c>
      <c r="B44" s="197" t="s">
        <v>108</v>
      </c>
      <c r="C44" s="121">
        <v>260912</v>
      </c>
      <c r="D44" s="120">
        <f>D45</f>
        <v>268</v>
      </c>
      <c r="E44" s="120">
        <f>SUM(C44:D44)</f>
        <v>261180</v>
      </c>
    </row>
    <row r="45" spans="1:5" ht="14.25">
      <c r="A45" s="194" t="s">
        <v>99</v>
      </c>
      <c r="B45" s="195" t="s">
        <v>29</v>
      </c>
      <c r="C45" s="184">
        <v>97707</v>
      </c>
      <c r="D45" s="185">
        <v>268</v>
      </c>
      <c r="E45" s="185">
        <f>SUM(C45:D45)</f>
        <v>97975</v>
      </c>
    </row>
    <row r="46" spans="1:5" ht="15" thickBot="1">
      <c r="A46" s="179"/>
      <c r="B46" s="180"/>
      <c r="C46" s="181"/>
      <c r="D46" s="37"/>
      <c r="E46" s="37"/>
    </row>
    <row r="47" spans="1:5" ht="15.75" thickBot="1">
      <c r="A47" s="196" t="s">
        <v>109</v>
      </c>
      <c r="B47" s="197" t="s">
        <v>110</v>
      </c>
      <c r="C47" s="121">
        <v>287219</v>
      </c>
      <c r="D47" s="120">
        <f>SUM(D48:D49)</f>
        <v>17333</v>
      </c>
      <c r="E47" s="120">
        <f>SUM(C47:D47)</f>
        <v>304552</v>
      </c>
    </row>
    <row r="48" spans="1:5" ht="14.25">
      <c r="A48" s="198" t="s">
        <v>111</v>
      </c>
      <c r="B48" s="199" t="s">
        <v>28</v>
      </c>
      <c r="C48" s="184">
        <v>187199</v>
      </c>
      <c r="D48" s="185">
        <v>5333</v>
      </c>
      <c r="E48" s="185">
        <f>SUM(C48:D48)</f>
        <v>192532</v>
      </c>
    </row>
    <row r="49" spans="1:5" ht="14.25">
      <c r="A49" s="172" t="s">
        <v>99</v>
      </c>
      <c r="B49" s="178" t="s">
        <v>29</v>
      </c>
      <c r="C49" s="176">
        <v>99404</v>
      </c>
      <c r="D49" s="171">
        <v>12000</v>
      </c>
      <c r="E49" s="171">
        <f>SUM(C49:D49)</f>
        <v>111404</v>
      </c>
    </row>
    <row r="50" spans="1:5" ht="14.25">
      <c r="A50" s="172"/>
      <c r="B50" s="178"/>
      <c r="C50" s="176"/>
      <c r="D50" s="171"/>
      <c r="E50" s="171"/>
    </row>
    <row r="51" spans="1:5" ht="15">
      <c r="A51" s="168" t="s">
        <v>112</v>
      </c>
      <c r="B51" s="201" t="s">
        <v>166</v>
      </c>
      <c r="C51" s="176"/>
      <c r="D51" s="171"/>
      <c r="E51" s="171"/>
    </row>
    <row r="52" spans="1:5" ht="14.25">
      <c r="A52" s="172" t="s">
        <v>77</v>
      </c>
      <c r="B52" s="178" t="s">
        <v>78</v>
      </c>
      <c r="C52" s="176">
        <v>768</v>
      </c>
      <c r="D52" s="171">
        <v>0</v>
      </c>
      <c r="E52" s="171">
        <f>SUM(C52:D52)</f>
        <v>768</v>
      </c>
    </row>
    <row r="53" spans="1:5" ht="15" thickBot="1">
      <c r="A53" s="179"/>
      <c r="B53" s="180"/>
      <c r="C53" s="181"/>
      <c r="D53" s="37"/>
      <c r="E53" s="37"/>
    </row>
    <row r="54" spans="1:5" ht="15.75" thickBot="1">
      <c r="A54" s="141" t="s">
        <v>113</v>
      </c>
      <c r="B54" s="142" t="s">
        <v>114</v>
      </c>
      <c r="C54" s="119">
        <v>5635242.47</v>
      </c>
      <c r="D54" s="123">
        <f>D55+D59+D64+D68+D72+D76+D80</f>
        <v>10995</v>
      </c>
      <c r="E54" s="123">
        <f>SUM(C54:D54)</f>
        <v>5646237.47</v>
      </c>
    </row>
    <row r="55" spans="1:5" ht="15.75" thickBot="1">
      <c r="A55" s="196" t="s">
        <v>115</v>
      </c>
      <c r="B55" s="197" t="s">
        <v>116</v>
      </c>
      <c r="C55" s="121">
        <v>539382.89</v>
      </c>
      <c r="D55" s="120">
        <f>D57</f>
        <v>2014</v>
      </c>
      <c r="E55" s="120">
        <f>SUM(C55:D55)</f>
        <v>541396.89</v>
      </c>
    </row>
    <row r="56" spans="1:5" ht="14.25">
      <c r="A56" s="198" t="s">
        <v>99</v>
      </c>
      <c r="B56" s="199" t="s">
        <v>29</v>
      </c>
      <c r="C56" s="184"/>
      <c r="D56" s="185"/>
      <c r="E56" s="185"/>
    </row>
    <row r="57" spans="1:5" ht="14.25">
      <c r="A57" s="174"/>
      <c r="B57" s="178" t="s">
        <v>117</v>
      </c>
      <c r="C57" s="176">
        <v>114765.89</v>
      </c>
      <c r="D57" s="171">
        <v>2014</v>
      </c>
      <c r="E57" s="171">
        <f>SUM(C57:D57)</f>
        <v>116779.89</v>
      </c>
    </row>
    <row r="58" spans="1:5" ht="15" thickBot="1">
      <c r="A58" s="179"/>
      <c r="B58" s="202"/>
      <c r="C58" s="181"/>
      <c r="D58" s="37"/>
      <c r="E58" s="37"/>
    </row>
    <row r="59" spans="1:5" ht="15.75" thickBot="1">
      <c r="A59" s="196" t="s">
        <v>115</v>
      </c>
      <c r="B59" s="197" t="s">
        <v>118</v>
      </c>
      <c r="C59" s="121">
        <v>585589.88</v>
      </c>
      <c r="D59" s="120">
        <f>SUM(D60:D62)</f>
        <v>641</v>
      </c>
      <c r="E59" s="120">
        <f>SUM(C59:D59)</f>
        <v>586230.88</v>
      </c>
    </row>
    <row r="60" spans="1:5" ht="14.25">
      <c r="A60" s="198" t="s">
        <v>111</v>
      </c>
      <c r="B60" s="199" t="s">
        <v>28</v>
      </c>
      <c r="C60" s="184">
        <v>447088</v>
      </c>
      <c r="D60" s="185">
        <v>550</v>
      </c>
      <c r="E60" s="185">
        <f>SUM(C60:D60)</f>
        <v>447638</v>
      </c>
    </row>
    <row r="61" spans="1:5" ht="14.25">
      <c r="A61" s="172" t="s">
        <v>99</v>
      </c>
      <c r="B61" s="178" t="s">
        <v>119</v>
      </c>
      <c r="C61" s="176"/>
      <c r="D61" s="171"/>
      <c r="E61" s="171"/>
    </row>
    <row r="62" spans="1:5" ht="14.25">
      <c r="A62" s="203"/>
      <c r="B62" s="178" t="s">
        <v>117</v>
      </c>
      <c r="C62" s="176">
        <v>137114.88</v>
      </c>
      <c r="D62" s="171">
        <v>91</v>
      </c>
      <c r="E62" s="171">
        <f>SUM(C62:D62)</f>
        <v>137205.88</v>
      </c>
    </row>
    <row r="63" spans="1:5" ht="15" thickBot="1">
      <c r="A63" s="179"/>
      <c r="B63" s="180"/>
      <c r="C63" s="181"/>
      <c r="D63" s="37"/>
      <c r="E63" s="37"/>
    </row>
    <row r="64" spans="1:5" ht="15.75" thickBot="1">
      <c r="A64" s="196" t="s">
        <v>115</v>
      </c>
      <c r="B64" s="197" t="s">
        <v>120</v>
      </c>
      <c r="C64" s="121">
        <v>261237.76</v>
      </c>
      <c r="D64" s="120">
        <f>D66</f>
        <v>1260</v>
      </c>
      <c r="E64" s="120">
        <f>SUM(C64:D64)</f>
        <v>262497.76</v>
      </c>
    </row>
    <row r="65" spans="1:5" ht="14.25">
      <c r="A65" s="198" t="s">
        <v>99</v>
      </c>
      <c r="B65" s="199" t="s">
        <v>119</v>
      </c>
      <c r="C65" s="184"/>
      <c r="D65" s="185"/>
      <c r="E65" s="185"/>
    </row>
    <row r="66" spans="1:5" ht="14.25">
      <c r="A66" s="203"/>
      <c r="B66" s="178" t="s">
        <v>117</v>
      </c>
      <c r="C66" s="176">
        <v>74786.76</v>
      </c>
      <c r="D66" s="171">
        <v>1260</v>
      </c>
      <c r="E66" s="171">
        <f>SUM(C66:D66)</f>
        <v>76046.76</v>
      </c>
    </row>
    <row r="67" spans="1:5" ht="15" thickBot="1">
      <c r="A67" s="179"/>
      <c r="B67" s="180"/>
      <c r="C67" s="181"/>
      <c r="D67" s="37"/>
      <c r="E67" s="37"/>
    </row>
    <row r="68" spans="1:5" ht="15.75" thickBot="1">
      <c r="A68" s="196" t="s">
        <v>121</v>
      </c>
      <c r="B68" s="197" t="s">
        <v>122</v>
      </c>
      <c r="C68" s="121">
        <v>382533.29</v>
      </c>
      <c r="D68" s="120">
        <f>D70</f>
        <v>3035</v>
      </c>
      <c r="E68" s="120">
        <f>SUM(C68:D68)</f>
        <v>385568.29</v>
      </c>
    </row>
    <row r="69" spans="1:5" ht="14.25">
      <c r="A69" s="198" t="s">
        <v>99</v>
      </c>
      <c r="B69" s="199" t="s">
        <v>119</v>
      </c>
      <c r="C69" s="184"/>
      <c r="D69" s="185"/>
      <c r="E69" s="185"/>
    </row>
    <row r="70" spans="1:5" ht="14.25">
      <c r="A70" s="203"/>
      <c r="B70" s="178" t="s">
        <v>117</v>
      </c>
      <c r="C70" s="176">
        <v>64265.29</v>
      </c>
      <c r="D70" s="171">
        <v>3035</v>
      </c>
      <c r="E70" s="171">
        <f>SUM(C70:D70)</f>
        <v>67300.29000000001</v>
      </c>
    </row>
    <row r="71" spans="1:5" ht="15" thickBot="1">
      <c r="A71" s="179"/>
      <c r="B71" s="180"/>
      <c r="C71" s="181"/>
      <c r="D71" s="37"/>
      <c r="E71" s="37"/>
    </row>
    <row r="72" spans="1:5" ht="15.75" thickBot="1">
      <c r="A72" s="204" t="s">
        <v>121</v>
      </c>
      <c r="B72" s="197" t="s">
        <v>123</v>
      </c>
      <c r="C72" s="121">
        <v>1275766.17</v>
      </c>
      <c r="D72" s="120">
        <f>D74</f>
        <v>602</v>
      </c>
      <c r="E72" s="120">
        <f>SUM(C72:D72)</f>
        <v>1276368.17</v>
      </c>
    </row>
    <row r="73" spans="1:5" ht="14.25">
      <c r="A73" s="198" t="s">
        <v>99</v>
      </c>
      <c r="B73" s="199" t="s">
        <v>119</v>
      </c>
      <c r="C73" s="184"/>
      <c r="D73" s="185"/>
      <c r="E73" s="185"/>
    </row>
    <row r="74" spans="1:5" ht="14.25">
      <c r="A74" s="203"/>
      <c r="B74" s="178" t="s">
        <v>117</v>
      </c>
      <c r="C74" s="176">
        <v>177870.17</v>
      </c>
      <c r="D74" s="171">
        <v>602</v>
      </c>
      <c r="E74" s="171">
        <f>SUM(C74:D74)</f>
        <v>178472.17</v>
      </c>
    </row>
    <row r="75" spans="1:5" ht="15" thickBot="1">
      <c r="A75" s="179"/>
      <c r="B75" s="180"/>
      <c r="C75" s="181"/>
      <c r="D75" s="37"/>
      <c r="E75" s="37"/>
    </row>
    <row r="76" spans="1:5" ht="15.75" thickBot="1">
      <c r="A76" s="204" t="s">
        <v>121</v>
      </c>
      <c r="B76" s="197" t="s">
        <v>124</v>
      </c>
      <c r="C76" s="121">
        <v>1063604.97</v>
      </c>
      <c r="D76" s="120">
        <f>D78</f>
        <v>1351</v>
      </c>
      <c r="E76" s="120">
        <f>SUM(C76:D76)</f>
        <v>1064955.97</v>
      </c>
    </row>
    <row r="77" spans="1:5" ht="14.25">
      <c r="A77" s="198" t="s">
        <v>99</v>
      </c>
      <c r="B77" s="199" t="s">
        <v>119</v>
      </c>
      <c r="C77" s="184"/>
      <c r="D77" s="185"/>
      <c r="E77" s="185"/>
    </row>
    <row r="78" spans="1:5" ht="14.25">
      <c r="A78" s="203"/>
      <c r="B78" s="178" t="s">
        <v>117</v>
      </c>
      <c r="C78" s="176">
        <v>126102.97</v>
      </c>
      <c r="D78" s="171">
        <v>1351</v>
      </c>
      <c r="E78" s="171">
        <f>SUM(C78:D78)</f>
        <v>127453.97</v>
      </c>
    </row>
    <row r="79" spans="1:5" ht="15" thickBot="1">
      <c r="A79" s="179"/>
      <c r="B79" s="180"/>
      <c r="C79" s="181"/>
      <c r="D79" s="37"/>
      <c r="E79" s="37"/>
    </row>
    <row r="80" spans="1:5" ht="15.75" thickBot="1">
      <c r="A80" s="196" t="s">
        <v>125</v>
      </c>
      <c r="B80" s="197" t="s">
        <v>126</v>
      </c>
      <c r="C80" s="121">
        <v>577014.17</v>
      </c>
      <c r="D80" s="120">
        <f>D82</f>
        <v>2092</v>
      </c>
      <c r="E80" s="120">
        <f>SUM(C80:D80)</f>
        <v>579106.17</v>
      </c>
    </row>
    <row r="81" spans="1:5" ht="14.25">
      <c r="A81" s="198" t="s">
        <v>99</v>
      </c>
      <c r="B81" s="199" t="s">
        <v>119</v>
      </c>
      <c r="C81" s="184"/>
      <c r="D81" s="185"/>
      <c r="E81" s="185"/>
    </row>
    <row r="82" spans="1:5" ht="14.25">
      <c r="A82" s="203"/>
      <c r="B82" s="178" t="s">
        <v>117</v>
      </c>
      <c r="C82" s="176">
        <v>148575.17</v>
      </c>
      <c r="D82" s="171">
        <v>2092</v>
      </c>
      <c r="E82" s="171">
        <f>SUM(C82:D82)</f>
        <v>150667.17</v>
      </c>
    </row>
    <row r="83" spans="1:5" ht="15" thickBot="1">
      <c r="A83" s="179"/>
      <c r="B83" s="180"/>
      <c r="C83" s="181"/>
      <c r="D83" s="37"/>
      <c r="E83" s="37"/>
    </row>
    <row r="84" spans="1:5" ht="15.75" thickBot="1">
      <c r="A84" s="149" t="s">
        <v>127</v>
      </c>
      <c r="B84" s="150" t="s">
        <v>128</v>
      </c>
      <c r="C84" s="151">
        <v>1233937.97</v>
      </c>
      <c r="D84" s="123">
        <f>D85+D88+D93+D96</f>
        <v>48543</v>
      </c>
      <c r="E84" s="123">
        <f>SUM(C84:D84)</f>
        <v>1282480.97</v>
      </c>
    </row>
    <row r="85" spans="1:5" ht="15.75" thickBot="1">
      <c r="A85" s="196" t="s">
        <v>129</v>
      </c>
      <c r="B85" s="197" t="s">
        <v>130</v>
      </c>
      <c r="C85" s="121">
        <v>106599</v>
      </c>
      <c r="D85" s="120">
        <f>D86</f>
        <v>200</v>
      </c>
      <c r="E85" s="120">
        <f>SUM(C85:D85)</f>
        <v>106799</v>
      </c>
    </row>
    <row r="86" spans="1:5" ht="14.25">
      <c r="A86" s="198" t="s">
        <v>99</v>
      </c>
      <c r="B86" s="199" t="s">
        <v>119</v>
      </c>
      <c r="C86" s="184">
        <v>13474</v>
      </c>
      <c r="D86" s="185">
        <v>200</v>
      </c>
      <c r="E86" s="185">
        <f>SUM(C86:D86)</f>
        <v>13674</v>
      </c>
    </row>
    <row r="87" spans="1:5" ht="15" thickBot="1">
      <c r="A87" s="179"/>
      <c r="B87" s="180"/>
      <c r="C87" s="181"/>
      <c r="D87" s="37"/>
      <c r="E87" s="37"/>
    </row>
    <row r="88" spans="1:5" ht="15.75" thickBot="1">
      <c r="A88" s="196" t="s">
        <v>131</v>
      </c>
      <c r="B88" s="197" t="s">
        <v>132</v>
      </c>
      <c r="C88" s="121">
        <v>284731.23</v>
      </c>
      <c r="D88" s="120">
        <f>D89+D90</f>
        <v>48343</v>
      </c>
      <c r="E88" s="120">
        <f>SUM(C88:D88)</f>
        <v>333074.23</v>
      </c>
    </row>
    <row r="89" spans="1:5" ht="14.25">
      <c r="A89" s="198" t="s">
        <v>111</v>
      </c>
      <c r="B89" s="199" t="s">
        <v>28</v>
      </c>
      <c r="C89" s="184">
        <v>196228</v>
      </c>
      <c r="D89" s="185">
        <v>20684</v>
      </c>
      <c r="E89" s="185">
        <f>SUM(C89:D89)</f>
        <v>216912</v>
      </c>
    </row>
    <row r="90" spans="1:5" ht="14.25">
      <c r="A90" s="172" t="s">
        <v>99</v>
      </c>
      <c r="B90" s="178" t="s">
        <v>29</v>
      </c>
      <c r="C90" s="176">
        <v>86221</v>
      </c>
      <c r="D90" s="171">
        <v>27659</v>
      </c>
      <c r="E90" s="171">
        <f>SUM(C90:D90)</f>
        <v>113880</v>
      </c>
    </row>
    <row r="91" spans="1:5" ht="14.25">
      <c r="A91" s="174"/>
      <c r="B91" s="175"/>
      <c r="C91" s="176"/>
      <c r="D91" s="171"/>
      <c r="E91" s="171"/>
    </row>
    <row r="92" spans="1:5" ht="15">
      <c r="A92" s="168" t="s">
        <v>133</v>
      </c>
      <c r="B92" s="205" t="s">
        <v>134</v>
      </c>
      <c r="C92" s="176"/>
      <c r="D92" s="171"/>
      <c r="E92" s="171"/>
    </row>
    <row r="93" spans="1:5" ht="14.25">
      <c r="A93" s="172" t="s">
        <v>135</v>
      </c>
      <c r="B93" s="178" t="s">
        <v>78</v>
      </c>
      <c r="C93" s="176">
        <v>28790</v>
      </c>
      <c r="D93" s="171">
        <v>-2408</v>
      </c>
      <c r="E93" s="171">
        <f>SUM(C93:D93)</f>
        <v>26382</v>
      </c>
    </row>
    <row r="94" spans="1:5" ht="14.25">
      <c r="A94" s="174"/>
      <c r="B94" s="175"/>
      <c r="C94" s="176"/>
      <c r="D94" s="171"/>
      <c r="E94" s="171"/>
    </row>
    <row r="95" spans="1:5" ht="15">
      <c r="A95" s="206">
        <v>10402</v>
      </c>
      <c r="B95" s="207" t="s">
        <v>156</v>
      </c>
      <c r="C95" s="176"/>
      <c r="D95" s="171"/>
      <c r="E95" s="171"/>
    </row>
    <row r="96" spans="1:5" ht="14.25">
      <c r="A96" s="146" t="s">
        <v>99</v>
      </c>
      <c r="B96" s="200" t="s">
        <v>29</v>
      </c>
      <c r="C96" s="237">
        <v>0</v>
      </c>
      <c r="D96" s="171">
        <v>2408</v>
      </c>
      <c r="E96" s="171">
        <f>SUM(C96:D96)</f>
        <v>2408</v>
      </c>
    </row>
    <row r="97" spans="1:5" ht="15" thickBot="1">
      <c r="A97" s="179"/>
      <c r="B97" s="304"/>
      <c r="C97" s="181"/>
      <c r="D97" s="37"/>
      <c r="E97" s="37"/>
    </row>
    <row r="98" spans="1:5" ht="15.75" thickBot="1">
      <c r="A98" s="238" t="s">
        <v>136</v>
      </c>
      <c r="B98" s="239"/>
      <c r="C98" s="240">
        <v>11683700.12</v>
      </c>
      <c r="D98" s="123">
        <f>D9+D17+D21+D28+D35+D54+D84</f>
        <v>115635</v>
      </c>
      <c r="E98" s="123">
        <f>SUM(C98:D98)</f>
        <v>11799335.12</v>
      </c>
    </row>
    <row r="101" ht="12.75">
      <c r="D101" s="152"/>
    </row>
    <row r="102" ht="12.75">
      <c r="D102" s="152"/>
    </row>
    <row r="103" ht="12.75">
      <c r="D103" s="152"/>
    </row>
    <row r="104" ht="12.75">
      <c r="D104" s="152"/>
    </row>
    <row r="105" ht="12.75">
      <c r="D105" s="152"/>
    </row>
    <row r="106" ht="12.75">
      <c r="D106" s="152"/>
    </row>
  </sheetData>
  <sheetProtection/>
  <printOptions/>
  <pageMargins left="0.25" right="0.17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11.140625" style="0" customWidth="1"/>
    <col min="4" max="4" width="10.28125" style="0" customWidth="1"/>
    <col min="5" max="5" width="12.28125" style="0" customWidth="1"/>
  </cols>
  <sheetData>
    <row r="1" ht="12.75">
      <c r="D1" t="s">
        <v>138</v>
      </c>
    </row>
    <row r="2" spans="4:5" ht="12.75">
      <c r="D2" s="153" t="s">
        <v>0</v>
      </c>
      <c r="E2" s="153"/>
    </row>
    <row r="3" spans="4:5" ht="12.75">
      <c r="D3" s="153" t="s">
        <v>48</v>
      </c>
      <c r="E3" s="153"/>
    </row>
    <row r="4" spans="4:5" ht="12.75">
      <c r="D4" s="154" t="s">
        <v>165</v>
      </c>
      <c r="E4" s="153"/>
    </row>
    <row r="7" ht="15.75" thickBot="1">
      <c r="A7" s="155" t="s">
        <v>139</v>
      </c>
    </row>
    <row r="8" spans="1:5" ht="45.75" thickBot="1">
      <c r="A8" s="208"/>
      <c r="B8" s="270"/>
      <c r="C8" s="266" t="s">
        <v>51</v>
      </c>
      <c r="D8" s="223" t="s">
        <v>6</v>
      </c>
      <c r="E8" s="224" t="s">
        <v>7</v>
      </c>
    </row>
    <row r="9" spans="1:5" ht="15.75" thickBot="1">
      <c r="A9" s="209">
        <v>381</v>
      </c>
      <c r="B9" s="271" t="s">
        <v>33</v>
      </c>
      <c r="C9" s="109">
        <v>7000</v>
      </c>
      <c r="D9" s="241">
        <v>0</v>
      </c>
      <c r="E9" s="242">
        <f>SUM(C9:D9)</f>
        <v>7000</v>
      </c>
    </row>
    <row r="10" spans="1:5" ht="15.75" thickBot="1">
      <c r="A10" s="210"/>
      <c r="B10" s="272"/>
      <c r="C10" s="267"/>
      <c r="D10" s="243"/>
      <c r="E10" s="244"/>
    </row>
    <row r="11" spans="1:5" ht="15.75" thickBot="1">
      <c r="A11" s="211" t="s">
        <v>140</v>
      </c>
      <c r="B11" s="273" t="s">
        <v>141</v>
      </c>
      <c r="C11" s="109">
        <v>-4692038</v>
      </c>
      <c r="D11" s="109">
        <f>SUM(D13:D31)</f>
        <v>5772</v>
      </c>
      <c r="E11" s="245">
        <f>SUM(C11:D11)</f>
        <v>-4686266</v>
      </c>
    </row>
    <row r="12" spans="1:5" ht="14.25">
      <c r="A12" s="212"/>
      <c r="B12" s="274"/>
      <c r="C12" s="246"/>
      <c r="D12" s="246"/>
      <c r="E12" s="247"/>
    </row>
    <row r="13" spans="1:5" ht="14.25">
      <c r="A13" s="213" t="s">
        <v>142</v>
      </c>
      <c r="B13" s="275" t="s">
        <v>157</v>
      </c>
      <c r="C13" s="248">
        <v>-1148044</v>
      </c>
      <c r="D13" s="248">
        <v>-1405</v>
      </c>
      <c r="E13" s="249">
        <f>SUM(C13:D13)</f>
        <v>-1149449</v>
      </c>
    </row>
    <row r="14" spans="1:5" ht="14.25">
      <c r="A14" s="213"/>
      <c r="B14" s="275"/>
      <c r="C14" s="248"/>
      <c r="D14" s="248"/>
      <c r="E14" s="249"/>
    </row>
    <row r="15" spans="1:5" ht="14.25">
      <c r="A15" s="213" t="s">
        <v>143</v>
      </c>
      <c r="B15" s="276" t="s">
        <v>158</v>
      </c>
      <c r="C15" s="248">
        <v>-229000</v>
      </c>
      <c r="D15" s="248">
        <v>62120</v>
      </c>
      <c r="E15" s="249">
        <f>SUM(C15:D15)</f>
        <v>-166880</v>
      </c>
    </row>
    <row r="16" spans="1:5" ht="14.25">
      <c r="A16" s="213"/>
      <c r="B16" s="275"/>
      <c r="C16" s="248"/>
      <c r="D16" s="248"/>
      <c r="E16" s="249"/>
    </row>
    <row r="17" spans="1:5" ht="14.25">
      <c r="A17" s="213" t="s">
        <v>154</v>
      </c>
      <c r="B17" s="269" t="s">
        <v>155</v>
      </c>
      <c r="C17" s="158">
        <v>-413859</v>
      </c>
      <c r="D17" s="159">
        <v>-35000</v>
      </c>
      <c r="E17" s="158">
        <f>SUM(C17:D17)</f>
        <v>-448859</v>
      </c>
    </row>
    <row r="18" spans="1:5" ht="14.25">
      <c r="A18" s="213"/>
      <c r="B18" s="275"/>
      <c r="C18" s="248"/>
      <c r="D18" s="248"/>
      <c r="E18" s="249"/>
    </row>
    <row r="19" spans="1:5" ht="42.75">
      <c r="A19" s="213" t="s">
        <v>144</v>
      </c>
      <c r="B19" s="276" t="s">
        <v>159</v>
      </c>
      <c r="C19" s="268">
        <v>-184000</v>
      </c>
      <c r="D19" s="248">
        <v>65000</v>
      </c>
      <c r="E19" s="249">
        <f>SUM(C19:D19)</f>
        <v>-119000</v>
      </c>
    </row>
    <row r="20" spans="1:5" ht="14.25">
      <c r="A20" s="213"/>
      <c r="B20" s="276"/>
      <c r="C20" s="268"/>
      <c r="D20" s="248"/>
      <c r="E20" s="249"/>
    </row>
    <row r="21" spans="1:5" ht="14.25">
      <c r="A21" s="213" t="s">
        <v>145</v>
      </c>
      <c r="B21" s="276" t="s">
        <v>160</v>
      </c>
      <c r="C21" s="248">
        <v>-100000</v>
      </c>
      <c r="D21" s="248">
        <v>-30000</v>
      </c>
      <c r="E21" s="249">
        <f>SUM(C21:D21)</f>
        <v>-130000</v>
      </c>
    </row>
    <row r="22" spans="1:5" ht="14.25">
      <c r="A22" s="213"/>
      <c r="B22" s="276"/>
      <c r="C22" s="248"/>
      <c r="D22" s="248"/>
      <c r="E22" s="249"/>
    </row>
    <row r="23" spans="1:5" ht="28.5">
      <c r="A23" s="213" t="s">
        <v>146</v>
      </c>
      <c r="B23" s="277" t="s">
        <v>161</v>
      </c>
      <c r="C23" s="248">
        <v>-260344</v>
      </c>
      <c r="D23" s="248">
        <v>-11000</v>
      </c>
      <c r="E23" s="249">
        <f>SUM(C23:D23)</f>
        <v>-271344</v>
      </c>
    </row>
    <row r="24" spans="1:5" ht="14.25">
      <c r="A24" s="214"/>
      <c r="B24" s="278"/>
      <c r="C24" s="248"/>
      <c r="D24" s="248"/>
      <c r="E24" s="249"/>
    </row>
    <row r="25" spans="1:5" ht="14.25">
      <c r="A25" s="215" t="s">
        <v>147</v>
      </c>
      <c r="B25" s="279" t="s">
        <v>164</v>
      </c>
      <c r="C25" s="248">
        <v>-600000</v>
      </c>
      <c r="D25" s="248">
        <v>-4392</v>
      </c>
      <c r="E25" s="249">
        <f>SUM(C25:D25)</f>
        <v>-604392</v>
      </c>
    </row>
    <row r="26" spans="1:5" ht="14.25">
      <c r="A26" s="215"/>
      <c r="B26" s="279"/>
      <c r="C26" s="248"/>
      <c r="D26" s="248"/>
      <c r="E26" s="249"/>
    </row>
    <row r="27" spans="1:5" ht="14.25">
      <c r="A27" s="215" t="s">
        <v>148</v>
      </c>
      <c r="B27" s="279" t="s">
        <v>162</v>
      </c>
      <c r="C27" s="248">
        <v>-13464</v>
      </c>
      <c r="D27" s="248">
        <v>-431</v>
      </c>
      <c r="E27" s="249">
        <f>SUM(C27:D27)</f>
        <v>-13895</v>
      </c>
    </row>
    <row r="28" spans="1:5" ht="14.25">
      <c r="A28" s="214"/>
      <c r="B28" s="278"/>
      <c r="C28" s="248"/>
      <c r="D28" s="248"/>
      <c r="E28" s="249"/>
    </row>
    <row r="29" spans="1:5" ht="14.25">
      <c r="A29" s="216" t="s">
        <v>149</v>
      </c>
      <c r="B29" s="278" t="s">
        <v>150</v>
      </c>
      <c r="C29" s="248">
        <v>0</v>
      </c>
      <c r="D29" s="248">
        <v>-12000</v>
      </c>
      <c r="E29" s="249">
        <f>SUM(C29:D29)</f>
        <v>-12000</v>
      </c>
    </row>
    <row r="30" spans="1:5" ht="14.25">
      <c r="A30" s="222"/>
      <c r="B30" s="280"/>
      <c r="C30" s="250"/>
      <c r="D30" s="250"/>
      <c r="E30" s="251"/>
    </row>
    <row r="31" spans="1:5" ht="14.25">
      <c r="A31" s="222" t="s">
        <v>153</v>
      </c>
      <c r="B31" s="280" t="s">
        <v>163</v>
      </c>
      <c r="C31" s="250">
        <v>0</v>
      </c>
      <c r="D31" s="250">
        <v>-27120</v>
      </c>
      <c r="E31" s="251">
        <f>SUM(C31:D31)</f>
        <v>-27120</v>
      </c>
    </row>
    <row r="32" spans="1:5" ht="15" thickBot="1">
      <c r="A32" s="217"/>
      <c r="B32" s="280"/>
      <c r="C32" s="252"/>
      <c r="D32" s="252"/>
      <c r="E32" s="253"/>
    </row>
    <row r="33" spans="1:5" ht="15.75" thickBot="1">
      <c r="A33" s="220">
        <v>3502</v>
      </c>
      <c r="B33" s="273" t="s">
        <v>151</v>
      </c>
      <c r="C33" s="254">
        <v>2716370</v>
      </c>
      <c r="D33" s="254">
        <f>SUM(D34:D37)</f>
        <v>0</v>
      </c>
      <c r="E33" s="255">
        <f>SUM(C33:D33)</f>
        <v>2716370</v>
      </c>
    </row>
    <row r="34" spans="1:5" ht="15" thickBot="1">
      <c r="A34" s="219"/>
      <c r="B34" s="281"/>
      <c r="C34" s="256"/>
      <c r="D34" s="256"/>
      <c r="E34" s="257"/>
    </row>
    <row r="35" spans="1:5" ht="15.75" thickBot="1">
      <c r="A35" s="220">
        <v>4502</v>
      </c>
      <c r="B35" s="282" t="s">
        <v>36</v>
      </c>
      <c r="C35" s="107">
        <v>-1200162</v>
      </c>
      <c r="D35" s="254">
        <v>0</v>
      </c>
      <c r="E35" s="255">
        <f>SUM(C35:D35)</f>
        <v>-1200162</v>
      </c>
    </row>
    <row r="36" spans="1:5" ht="14.25">
      <c r="A36" s="212"/>
      <c r="B36" s="274"/>
      <c r="C36" s="258"/>
      <c r="D36" s="258"/>
      <c r="E36" s="259"/>
    </row>
    <row r="37" spans="1:5" ht="15">
      <c r="A37" s="221">
        <v>382</v>
      </c>
      <c r="B37" s="283" t="s">
        <v>37</v>
      </c>
      <c r="C37" s="260">
        <v>10000</v>
      </c>
      <c r="D37" s="260">
        <v>0</v>
      </c>
      <c r="E37" s="261">
        <v>10000</v>
      </c>
    </row>
    <row r="38" spans="1:5" ht="15">
      <c r="A38" s="221">
        <v>65</v>
      </c>
      <c r="B38" s="283" t="s">
        <v>38</v>
      </c>
      <c r="C38" s="260">
        <v>-80067</v>
      </c>
      <c r="D38" s="260">
        <v>0</v>
      </c>
      <c r="E38" s="261">
        <f>SUM(C38:D38)</f>
        <v>-80067</v>
      </c>
    </row>
    <row r="39" spans="1:5" ht="15" thickBot="1">
      <c r="A39" s="217"/>
      <c r="B39" s="280"/>
      <c r="C39" s="262"/>
      <c r="D39" s="262"/>
      <c r="E39" s="263"/>
    </row>
    <row r="40" spans="1:5" ht="15.75" thickBot="1">
      <c r="A40" s="218"/>
      <c r="B40" s="284" t="s">
        <v>152</v>
      </c>
      <c r="C40" s="264">
        <f>C9+C11+C33+C35+C37+C38</f>
        <v>-3238897</v>
      </c>
      <c r="D40" s="264">
        <f>D9+D11+D33+D35+D37+D38</f>
        <v>5772</v>
      </c>
      <c r="E40" s="265">
        <f>E9+E11+E33+E35+E37+E38</f>
        <v>-3233125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Sillamae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 tatjana</dc:creator>
  <cp:keywords/>
  <dc:description/>
  <cp:lastModifiedBy>Sirle Kupts</cp:lastModifiedBy>
  <cp:lastPrinted>2013-09-03T05:31:10Z</cp:lastPrinted>
  <dcterms:created xsi:type="dcterms:W3CDTF">2013-08-14T11:25:37Z</dcterms:created>
  <dcterms:modified xsi:type="dcterms:W3CDTF">2013-09-03T05:32:40Z</dcterms:modified>
  <cp:category/>
  <cp:version/>
  <cp:contentType/>
  <cp:contentStatus/>
</cp:coreProperties>
</file>