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4845" activeTab="0"/>
  </bookViews>
  <sheets>
    <sheet name="Lisa 1. La Pääsupesa" sheetId="1" r:id="rId1"/>
    <sheet name="Lisa 2. La Rukkilill" sheetId="2" r:id="rId2"/>
    <sheet name="Lisa 3. La Päikseke" sheetId="3" r:id="rId3"/>
    <sheet name="Lisa 4. La Jaaniussike" sheetId="4" r:id="rId4"/>
    <sheet name="Lisa 5. Muusikakool" sheetId="5" r:id="rId5"/>
    <sheet name="Lisa 6. HNK ULEI" sheetId="6" r:id="rId6"/>
    <sheet name="Lisa 7. Sillamäeski Vestnik" sheetId="7" r:id="rId7"/>
    <sheet name="Lisa 8. SK KALEV" sheetId="8" r:id="rId8"/>
    <sheet name="Lisa 9. Sügis " sheetId="9" r:id="rId9"/>
    <sheet name="Lisa 10. LHA Lootus" sheetId="10" r:id="rId10"/>
    <sheet name="Lisa 11. Linna Muuseum" sheetId="11" r:id="rId11"/>
    <sheet name="Lisa 12. Raamatukogu" sheetId="12" r:id="rId12"/>
    <sheet name="Lisa 13. Kultuurikeskus" sheetId="13" r:id="rId13"/>
  </sheets>
  <definedNames/>
  <calcPr fullCalcOnLoad="1"/>
</workbook>
</file>

<file path=xl/sharedStrings.xml><?xml version="1.0" encoding="utf-8"?>
<sst xmlns="http://schemas.openxmlformats.org/spreadsheetml/2006/main" count="449" uniqueCount="80">
  <si>
    <t xml:space="preserve">                Lisa 5</t>
  </si>
  <si>
    <t xml:space="preserve">                Sillamäe Linnavalitsuse</t>
  </si>
  <si>
    <t>eurodes</t>
  </si>
  <si>
    <t>tunnus</t>
  </si>
  <si>
    <t>kirje nimetus</t>
  </si>
  <si>
    <t>finantseerimis-  eelarve</t>
  </si>
  <si>
    <t>majandamis- eelarve</t>
  </si>
  <si>
    <t>kokku</t>
  </si>
  <si>
    <t>PÕHITEGEVUSE TULUD</t>
  </si>
  <si>
    <t>Tulud haridusalasest tegevusest</t>
  </si>
  <si>
    <t xml:space="preserve">          lapsevanema kohatasu</t>
  </si>
  <si>
    <t xml:space="preserve">          lapsevanema tasu toitlustamiskuludeks</t>
  </si>
  <si>
    <t>Finantseerimine linnaeelarvest</t>
  </si>
  <si>
    <t>Finantseerimine riigieelarvest</t>
  </si>
  <si>
    <t>PÕHITEGEVUSE KULUD</t>
  </si>
  <si>
    <t>50</t>
  </si>
  <si>
    <t xml:space="preserve">Personalikulud  </t>
  </si>
  <si>
    <t xml:space="preserve">             linnaeelarvest</t>
  </si>
  <si>
    <t xml:space="preserve">             riigieelarvest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</si>
  <si>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</si>
  <si>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</si>
  <si>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</si>
  <si>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</si>
  <si>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</si>
  <si>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</si>
  <si>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</si>
  <si>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</si>
  <si>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</si>
  <si>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</si>
  <si>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</si>
  <si>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</si>
  <si>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>Tõnis Kalberg</t>
  </si>
  <si>
    <t>linnapea</t>
  </si>
  <si>
    <t>Andrei Ionov</t>
  </si>
  <si>
    <t>linnasekretär</t>
  </si>
  <si>
    <t xml:space="preserve">                Lisa 1</t>
  </si>
  <si>
    <t xml:space="preserve">          lapsevanema tasu beebikooli korraldamiseks</t>
  </si>
  <si>
    <t xml:space="preserve">Üüri- ja renditulud </t>
  </si>
  <si>
    <t xml:space="preserve">          linnaeelarvest</t>
  </si>
  <si>
    <t xml:space="preserve">          riigieelarvest</t>
  </si>
  <si>
    <t>Tulud kaupade ja teenuste müügist</t>
  </si>
  <si>
    <t>Majandamiskulud s.h.</t>
  </si>
  <si>
    <t xml:space="preserve">          kulturi ja vaba aja sisustamise kulud                 </t>
  </si>
  <si>
    <t xml:space="preserve">          kultuuri ja vaba aja sisustamise kulud</t>
  </si>
  <si>
    <t xml:space="preserve">                Lisa 4</t>
  </si>
  <si>
    <t xml:space="preserve">                Lisa 2</t>
  </si>
  <si>
    <t xml:space="preserve">                Lisa 3</t>
  </si>
  <si>
    <t xml:space="preserve">                Lisa 6</t>
  </si>
  <si>
    <t xml:space="preserve">                12. märtsi 2020. a</t>
  </si>
  <si>
    <t xml:space="preserve">Sillamäe Lasteaia Pääsupesa 2020. aasta alaeelarve </t>
  </si>
  <si>
    <t xml:space="preserve">Sillamäe Lasteaia Rukkilill 2020. aasta alaeelarve </t>
  </si>
  <si>
    <t xml:space="preserve">Sillamäe Lasteaia Päikseke 2020. aasta alaeelarve </t>
  </si>
  <si>
    <t xml:space="preserve">Sillamäe Lasteaia Jaaniussike 2020. aasta alaeelarve </t>
  </si>
  <si>
    <t xml:space="preserve">Sillamäe Muusikakooli 2020. aasta alaeelarve </t>
  </si>
  <si>
    <t xml:space="preserve">Sillamäe Huvi- ja Noortekeskuse Ulei 2020. aasta alaeelarve </t>
  </si>
  <si>
    <t xml:space="preserve">          kultuuri ja vaba aja sisustamise kulud                 </t>
  </si>
  <si>
    <t xml:space="preserve">                Lisa 7</t>
  </si>
  <si>
    <t xml:space="preserve">Toimetuse Sillamäeski Vestnik 2020. aasta alaeelarve </t>
  </si>
  <si>
    <t xml:space="preserve">                Lisa 8</t>
  </si>
  <si>
    <t xml:space="preserve">Sillamäe Spordikompleksi Kalev 2020. aasta alaeelarve </t>
  </si>
  <si>
    <t>41</t>
  </si>
  <si>
    <t>Eraldised</t>
  </si>
  <si>
    <t xml:space="preserve">                Lisa 9</t>
  </si>
  <si>
    <t xml:space="preserve">Hoolekandeasutuse "Sügis" 2020. aasta alaeelarve </t>
  </si>
  <si>
    <t>Finantseerimine MTÜ Päikesekiir</t>
  </si>
  <si>
    <t xml:space="preserve">             MTÜ Päikesekiir</t>
  </si>
  <si>
    <t>MTÜ Päikesekiir, sh</t>
  </si>
  <si>
    <t xml:space="preserve">                Lisa 10</t>
  </si>
  <si>
    <t xml:space="preserve">Laste Hoolekande Asutuse Lootus 2020. aasta alaeelarve </t>
  </si>
  <si>
    <t xml:space="preserve">Finantseerimine linnaeelarvest, annetused, elatis (eelmise aasta jääk)  </t>
  </si>
  <si>
    <t xml:space="preserve">                Lisa 11</t>
  </si>
  <si>
    <t xml:space="preserve">          kultuuri ja vaba aja sisustamise kulud                </t>
  </si>
  <si>
    <t xml:space="preserve">                Lisa 12</t>
  </si>
  <si>
    <t xml:space="preserve">Sillamäe Raamatukogu 2020. aasta alaeelarve </t>
  </si>
  <si>
    <t>Üüri- ja renditulud</t>
  </si>
  <si>
    <t xml:space="preserve">                Lisa 13</t>
  </si>
  <si>
    <t xml:space="preserve">Sillamäe Kultuurikeskuse 2020. aasta alaeelarve </t>
  </si>
  <si>
    <t xml:space="preserve">Sillamäe Muuseumi 2020. aasta alaeelarve </t>
  </si>
  <si>
    <t xml:space="preserve">                korraldusele nr 165</t>
  </si>
  <si>
    <t xml:space="preserve">                korraldusele nr 165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</si>
</sst>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43">
    <xf numFmtId="0" fontId="0" fillId="0" borderId="0" xfId="0" applyAlignment="1">
      <alignment/>
    </xf>
    <xf numFmtId="0" fontId="1" fillId="0" borderId="0" xfId="64" applyFont="1" applyAlignment="1">
      <alignment horizontal="right"/>
      <protection/>
    </xf>
    <xf numFmtId="0" fontId="1" fillId="0" borderId="0" xfId="64" applyFont="1">
      <alignment/>
      <protection/>
    </xf>
    <xf numFmtId="3" fontId="0" fillId="0" borderId="0" xfId="64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4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62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4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5" fillId="0" borderId="10" xfId="62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2" fontId="6" fillId="0" borderId="12" xfId="64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33" borderId="14" xfId="64" applyNumberFormat="1" applyFont="1" applyFill="1" applyBorder="1">
      <alignment/>
      <protection/>
    </xf>
    <xf numFmtId="3" fontId="6" fillId="33" borderId="15" xfId="64" applyNumberFormat="1" applyFont="1" applyFill="1" applyBorder="1">
      <alignment/>
      <protection/>
    </xf>
    <xf numFmtId="0" fontId="5" fillId="0" borderId="16" xfId="62" applyFont="1" applyFill="1" applyBorder="1" applyAlignment="1">
      <alignment horizontal="right"/>
      <protection/>
    </xf>
    <xf numFmtId="0" fontId="6" fillId="0" borderId="14" xfId="0" applyFont="1" applyFill="1" applyBorder="1" applyAlignment="1">
      <alignment horizontal="left"/>
    </xf>
    <xf numFmtId="3" fontId="6" fillId="0" borderId="14" xfId="64" applyNumberFormat="1" applyFont="1" applyFill="1" applyBorder="1">
      <alignment/>
      <protection/>
    </xf>
    <xf numFmtId="3" fontId="6" fillId="0" borderId="17" xfId="64" applyNumberFormat="1" applyFont="1" applyFill="1" applyBorder="1">
      <alignment/>
      <protection/>
    </xf>
    <xf numFmtId="0" fontId="1" fillId="0" borderId="18" xfId="62" applyFont="1" applyFill="1" applyBorder="1" applyAlignment="1">
      <alignment horizontal="right"/>
      <protection/>
    </xf>
    <xf numFmtId="0" fontId="0" fillId="0" borderId="19" xfId="0" applyFont="1" applyFill="1" applyBorder="1" applyAlignment="1">
      <alignment horizontal="left"/>
    </xf>
    <xf numFmtId="3" fontId="0" fillId="0" borderId="20" xfId="64" applyNumberFormat="1" applyFont="1" applyFill="1" applyBorder="1">
      <alignment/>
      <protection/>
    </xf>
    <xf numFmtId="3" fontId="0" fillId="0" borderId="17" xfId="64" applyNumberFormat="1" applyFont="1" applyFill="1" applyBorder="1">
      <alignment/>
      <protection/>
    </xf>
    <xf numFmtId="0" fontId="1" fillId="0" borderId="16" xfId="62" applyFont="1" applyFill="1" applyBorder="1" applyAlignment="1">
      <alignment horizontal="right"/>
      <protection/>
    </xf>
    <xf numFmtId="0" fontId="1" fillId="0" borderId="21" xfId="62" applyFont="1" applyFill="1" applyBorder="1" applyAlignment="1">
      <alignment horizontal="left"/>
      <protection/>
    </xf>
    <xf numFmtId="3" fontId="0" fillId="0" borderId="14" xfId="64" applyNumberFormat="1" applyFont="1" applyFill="1" applyBorder="1">
      <alignment/>
      <protection/>
    </xf>
    <xf numFmtId="3" fontId="0" fillId="0" borderId="15" xfId="64" applyNumberFormat="1" applyFont="1" applyFill="1" applyBorder="1">
      <alignment/>
      <protection/>
    </xf>
    <xf numFmtId="0" fontId="1" fillId="0" borderId="22" xfId="62" applyFont="1" applyFill="1" applyBorder="1" applyAlignment="1">
      <alignment horizontal="right"/>
      <protection/>
    </xf>
    <xf numFmtId="0" fontId="1" fillId="0" borderId="23" xfId="62" applyFont="1" applyFill="1" applyBorder="1" applyAlignment="1">
      <alignment horizontal="left"/>
      <protection/>
    </xf>
    <xf numFmtId="3" fontId="0" fillId="0" borderId="24" xfId="64" applyNumberFormat="1" applyFont="1" applyFill="1" applyBorder="1">
      <alignment/>
      <protection/>
    </xf>
    <xf numFmtId="3" fontId="0" fillId="0" borderId="25" xfId="64" applyNumberFormat="1" applyFont="1" applyFill="1" applyBorder="1">
      <alignment/>
      <protection/>
    </xf>
    <xf numFmtId="3" fontId="6" fillId="33" borderId="12" xfId="64" applyNumberFormat="1" applyFont="1" applyFill="1" applyBorder="1">
      <alignment/>
      <protection/>
    </xf>
    <xf numFmtId="3" fontId="6" fillId="33" borderId="13" xfId="64" applyNumberFormat="1" applyFont="1" applyFill="1" applyBorder="1">
      <alignment/>
      <protection/>
    </xf>
    <xf numFmtId="49" fontId="0" fillId="34" borderId="18" xfId="63" applyNumberFormat="1" applyFont="1" applyFill="1" applyBorder="1" applyAlignment="1">
      <alignment horizontal="right"/>
      <protection/>
    </xf>
    <xf numFmtId="0" fontId="0" fillId="34" borderId="20" xfId="63" applyFont="1" applyFill="1" applyBorder="1">
      <alignment/>
      <protection/>
    </xf>
    <xf numFmtId="0" fontId="0" fillId="34" borderId="14" xfId="63" applyFont="1" applyFill="1" applyBorder="1">
      <alignment/>
      <protection/>
    </xf>
    <xf numFmtId="49" fontId="0" fillId="34" borderId="16" xfId="63" applyNumberFormat="1" applyFont="1" applyFill="1" applyBorder="1" applyAlignment="1">
      <alignment horizontal="right"/>
      <protection/>
    </xf>
    <xf numFmtId="0" fontId="7" fillId="34" borderId="14" xfId="63" applyFont="1" applyFill="1" applyBorder="1">
      <alignment/>
      <protection/>
    </xf>
    <xf numFmtId="3" fontId="7" fillId="0" borderId="14" xfId="64" applyNumberFormat="1" applyFont="1" applyFill="1" applyBorder="1">
      <alignment/>
      <protection/>
    </xf>
    <xf numFmtId="3" fontId="7" fillId="0" borderId="15" xfId="64" applyNumberFormat="1" applyFont="1" applyFill="1" applyBorder="1">
      <alignment/>
      <protection/>
    </xf>
    <xf numFmtId="0" fontId="0" fillId="0" borderId="14" xfId="63" applyFont="1" applyFill="1" applyBorder="1">
      <alignment/>
      <protection/>
    </xf>
    <xf numFmtId="0" fontId="1" fillId="0" borderId="21" xfId="55" applyFont="1" applyFill="1" applyBorder="1">
      <alignment/>
      <protection/>
    </xf>
    <xf numFmtId="0" fontId="1" fillId="0" borderId="24" xfId="55" applyFont="1" applyFill="1" applyBorder="1">
      <alignment/>
      <protection/>
    </xf>
    <xf numFmtId="3" fontId="7" fillId="0" borderId="14" xfId="64" applyNumberFormat="1" applyFont="1" applyBorder="1">
      <alignment/>
      <protection/>
    </xf>
    <xf numFmtId="3" fontId="7" fillId="0" borderId="15" xfId="64" applyNumberFormat="1" applyFont="1" applyBorder="1">
      <alignment/>
      <protection/>
    </xf>
    <xf numFmtId="49" fontId="0" fillId="34" borderId="22" xfId="63" applyNumberFormat="1" applyFont="1" applyFill="1" applyBorder="1" applyAlignment="1">
      <alignment horizontal="right"/>
      <protection/>
    </xf>
    <xf numFmtId="0" fontId="0" fillId="34" borderId="24" xfId="63" applyFont="1" applyFill="1" applyBorder="1">
      <alignment/>
      <protection/>
    </xf>
    <xf numFmtId="3" fontId="0" fillId="0" borderId="24" xfId="64" applyNumberFormat="1" applyFont="1" applyBorder="1">
      <alignment/>
      <protection/>
    </xf>
    <xf numFmtId="3" fontId="0" fillId="0" borderId="25" xfId="64" applyNumberFormat="1" applyFont="1" applyBorder="1">
      <alignment/>
      <protection/>
    </xf>
    <xf numFmtId="0" fontId="5" fillId="0" borderId="26" xfId="62" applyFont="1" applyBorder="1" applyAlignment="1">
      <alignment horizontal="left"/>
      <protection/>
    </xf>
    <xf numFmtId="0" fontId="0" fillId="0" borderId="27" xfId="0" applyFont="1" applyBorder="1" applyAlignment="1">
      <alignment horizontal="left"/>
    </xf>
    <xf numFmtId="3" fontId="6" fillId="0" borderId="27" xfId="64" applyNumberFormat="1" applyFont="1" applyBorder="1">
      <alignment/>
      <protection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5" fillId="0" borderId="29" xfId="62" applyFont="1" applyFill="1" applyBorder="1" applyAlignment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 wrapText="1"/>
    </xf>
    <xf numFmtId="2" fontId="6" fillId="0" borderId="31" xfId="64" applyNumberFormat="1" applyFont="1" applyFill="1" applyBorder="1" applyAlignment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8" xfId="62" applyFont="1" applyFill="1" applyBorder="1" applyAlignment="1">
      <alignment horizontal="right"/>
      <protection/>
    </xf>
    <xf numFmtId="0" fontId="6" fillId="0" borderId="19" xfId="0" applyFont="1" applyFill="1" applyBorder="1" applyAlignment="1">
      <alignment horizontal="left"/>
    </xf>
    <xf numFmtId="3" fontId="6" fillId="0" borderId="20" xfId="64" applyNumberFormat="1" applyFont="1" applyFill="1" applyBorder="1">
      <alignment/>
      <protection/>
    </xf>
    <xf numFmtId="0" fontId="6" fillId="0" borderId="24" xfId="63" applyFont="1" applyFill="1" applyBorder="1">
      <alignment/>
      <protection/>
    </xf>
    <xf numFmtId="3" fontId="6" fillId="0" borderId="15" xfId="64" applyNumberFormat="1" applyFont="1" applyFill="1" applyBorder="1">
      <alignment/>
      <protection/>
    </xf>
    <xf numFmtId="49" fontId="0" fillId="0" borderId="18" xfId="63" applyNumberFormat="1" applyFont="1" applyFill="1" applyBorder="1" applyAlignment="1">
      <alignment horizontal="right"/>
      <protection/>
    </xf>
    <xf numFmtId="0" fontId="0" fillId="0" borderId="20" xfId="63" applyFont="1" applyFill="1" applyBorder="1">
      <alignment/>
      <protection/>
    </xf>
    <xf numFmtId="49" fontId="0" fillId="0" borderId="16" xfId="63" applyNumberFormat="1" applyFont="1" applyFill="1" applyBorder="1" applyAlignment="1">
      <alignment horizontal="right"/>
      <protection/>
    </xf>
    <xf numFmtId="3" fontId="0" fillId="0" borderId="14" xfId="64" applyNumberFormat="1" applyFont="1" applyBorder="1">
      <alignment/>
      <protection/>
    </xf>
    <xf numFmtId="3" fontId="0" fillId="0" borderId="15" xfId="64" applyNumberFormat="1" applyFont="1" applyBorder="1">
      <alignment/>
      <protection/>
    </xf>
    <xf numFmtId="0" fontId="5" fillId="0" borderId="18" xfId="62" applyFont="1" applyFill="1" applyBorder="1" applyAlignment="1">
      <alignment horizontal="right"/>
      <protection/>
    </xf>
    <xf numFmtId="0" fontId="6" fillId="0" borderId="19" xfId="0" applyFont="1" applyFill="1" applyBorder="1" applyAlignment="1">
      <alignment horizontal="left"/>
    </xf>
    <xf numFmtId="3" fontId="6" fillId="0" borderId="20" xfId="64" applyNumberFormat="1" applyFont="1" applyFill="1" applyBorder="1">
      <alignment/>
      <protection/>
    </xf>
    <xf numFmtId="0" fontId="5" fillId="0" borderId="16" xfId="62" applyFont="1" applyFill="1" applyBorder="1" applyAlignment="1">
      <alignment horizontal="right"/>
      <protection/>
    </xf>
    <xf numFmtId="0" fontId="6" fillId="0" borderId="24" xfId="63" applyFont="1" applyFill="1" applyBorder="1">
      <alignment/>
      <protection/>
    </xf>
    <xf numFmtId="3" fontId="6" fillId="0" borderId="17" xfId="64" applyNumberFormat="1" applyFont="1" applyFill="1" applyBorder="1">
      <alignment/>
      <protection/>
    </xf>
    <xf numFmtId="3" fontId="0" fillId="34" borderId="20" xfId="63" applyNumberFormat="1" applyFont="1" applyFill="1" applyBorder="1">
      <alignment/>
      <protection/>
    </xf>
    <xf numFmtId="3" fontId="0" fillId="34" borderId="14" xfId="63" applyNumberFormat="1" applyFont="1" applyFill="1" applyBorder="1">
      <alignment/>
      <protection/>
    </xf>
    <xf numFmtId="0" fontId="5" fillId="0" borderId="29" xfId="62" applyFont="1" applyBorder="1" applyAlignment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2" fontId="6" fillId="0" borderId="31" xfId="64" applyNumberFormat="1" applyFont="1" applyBorder="1" applyAlignment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18" xfId="62" applyFont="1" applyBorder="1" applyAlignment="1">
      <alignment horizontal="right"/>
      <protection/>
    </xf>
    <xf numFmtId="0" fontId="6" fillId="0" borderId="19" xfId="0" applyFont="1" applyBorder="1" applyAlignment="1">
      <alignment horizontal="left"/>
    </xf>
    <xf numFmtId="0" fontId="1" fillId="0" borderId="18" xfId="62" applyFont="1" applyBorder="1" applyAlignment="1">
      <alignment horizontal="right"/>
      <protection/>
    </xf>
    <xf numFmtId="3" fontId="6" fillId="0" borderId="14" xfId="64" applyNumberFormat="1" applyFont="1" applyFill="1" applyBorder="1">
      <alignment/>
      <protection/>
    </xf>
    <xf numFmtId="3" fontId="6" fillId="0" borderId="15" xfId="64" applyNumberFormat="1" applyFont="1" applyFill="1" applyBorder="1">
      <alignment/>
      <protection/>
    </xf>
    <xf numFmtId="0" fontId="1" fillId="0" borderId="16" xfId="62" applyFont="1" applyBorder="1" applyAlignment="1">
      <alignment horizontal="right"/>
      <protection/>
    </xf>
    <xf numFmtId="0" fontId="1" fillId="0" borderId="21" xfId="62" applyFont="1" applyBorder="1" applyAlignment="1">
      <alignment horizontal="left"/>
      <protection/>
    </xf>
    <xf numFmtId="0" fontId="1" fillId="0" borderId="22" xfId="62" applyFont="1" applyBorder="1" applyAlignment="1">
      <alignment horizontal="right"/>
      <protection/>
    </xf>
    <xf numFmtId="0" fontId="1" fillId="0" borderId="23" xfId="62" applyFont="1" applyBorder="1" applyAlignment="1">
      <alignment horizontal="left"/>
      <protection/>
    </xf>
    <xf numFmtId="0" fontId="0" fillId="0" borderId="19" xfId="0" applyFont="1" applyBorder="1" applyAlignment="1">
      <alignment horizontal="left"/>
    </xf>
    <xf numFmtId="0" fontId="5" fillId="0" borderId="33" xfId="62" applyFont="1" applyBorder="1" applyAlignment="1">
      <alignment horizontal="center"/>
      <protection/>
    </xf>
    <xf numFmtId="49" fontId="0" fillId="34" borderId="34" xfId="63" applyNumberFormat="1" applyFont="1" applyFill="1" applyBorder="1" applyAlignment="1">
      <alignment horizontal="right"/>
      <protection/>
    </xf>
    <xf numFmtId="0" fontId="0" fillId="34" borderId="35" xfId="63" applyFont="1" applyFill="1" applyBorder="1">
      <alignment/>
      <protection/>
    </xf>
    <xf numFmtId="3" fontId="0" fillId="0" borderId="35" xfId="64" applyNumberFormat="1" applyFont="1" applyFill="1" applyBorder="1">
      <alignment/>
      <protection/>
    </xf>
    <xf numFmtId="3" fontId="0" fillId="0" borderId="36" xfId="64" applyNumberFormat="1" applyFont="1" applyFill="1" applyBorder="1">
      <alignment/>
      <protection/>
    </xf>
    <xf numFmtId="49" fontId="0" fillId="34" borderId="26" xfId="63" applyNumberFormat="1" applyFont="1" applyFill="1" applyBorder="1" applyAlignment="1">
      <alignment horizontal="right"/>
      <protection/>
    </xf>
    <xf numFmtId="3" fontId="0" fillId="0" borderId="27" xfId="64" applyNumberFormat="1" applyFont="1" applyFill="1" applyBorder="1">
      <alignment/>
      <protection/>
    </xf>
    <xf numFmtId="3" fontId="0" fillId="0" borderId="28" xfId="64" applyNumberFormat="1" applyFont="1" applyFill="1" applyBorder="1">
      <alignment/>
      <protection/>
    </xf>
    <xf numFmtId="0" fontId="1" fillId="0" borderId="37" xfId="55" applyFont="1" applyFill="1" applyBorder="1">
      <alignment/>
      <protection/>
    </xf>
    <xf numFmtId="49" fontId="0" fillId="34" borderId="38" xfId="63" applyNumberFormat="1" applyFont="1" applyFill="1" applyBorder="1" applyAlignment="1">
      <alignment horizontal="right"/>
      <protection/>
    </xf>
    <xf numFmtId="0" fontId="0" fillId="0" borderId="39" xfId="63" applyFont="1" applyFill="1" applyBorder="1">
      <alignment/>
      <protection/>
    </xf>
    <xf numFmtId="3" fontId="0" fillId="0" borderId="40" xfId="63" applyNumberFormat="1" applyFont="1" applyFill="1" applyBorder="1">
      <alignment/>
      <protection/>
    </xf>
    <xf numFmtId="3" fontId="0" fillId="0" borderId="39" xfId="64" applyNumberFormat="1" applyFont="1" applyFill="1" applyBorder="1">
      <alignment/>
      <protection/>
    </xf>
    <xf numFmtId="3" fontId="0" fillId="0" borderId="41" xfId="64" applyNumberFormat="1" applyFont="1" applyFill="1" applyBorder="1">
      <alignment/>
      <protection/>
    </xf>
    <xf numFmtId="0" fontId="0" fillId="34" borderId="14" xfId="63" applyFont="1" applyFill="1" applyBorder="1" applyAlignment="1">
      <alignment horizontal="left"/>
      <protection/>
    </xf>
    <xf numFmtId="0" fontId="1" fillId="34" borderId="37" xfId="55" applyFont="1" applyFill="1" applyBorder="1">
      <alignment/>
      <protection/>
    </xf>
    <xf numFmtId="3" fontId="0" fillId="0" borderId="27" xfId="64" applyNumberFormat="1" applyFont="1" applyBorder="1">
      <alignment/>
      <protection/>
    </xf>
    <xf numFmtId="3" fontId="0" fillId="0" borderId="28" xfId="64" applyNumberFormat="1" applyFont="1" applyBorder="1">
      <alignment/>
      <protection/>
    </xf>
    <xf numFmtId="0" fontId="1" fillId="0" borderId="42" xfId="62" applyFont="1" applyBorder="1" applyAlignment="1">
      <alignment horizontal="right"/>
      <protection/>
    </xf>
    <xf numFmtId="0" fontId="0" fillId="0" borderId="39" xfId="0" applyFont="1" applyBorder="1" applyAlignment="1">
      <alignment horizontal="center"/>
    </xf>
    <xf numFmtId="3" fontId="0" fillId="0" borderId="43" xfId="64" applyNumberFormat="1" applyFont="1" applyBorder="1">
      <alignment/>
      <protection/>
    </xf>
    <xf numFmtId="3" fontId="0" fillId="0" borderId="44" xfId="64" applyNumberFormat="1" applyFont="1" applyBorder="1">
      <alignment/>
      <protection/>
    </xf>
    <xf numFmtId="0" fontId="0" fillId="0" borderId="14" xfId="0" applyFont="1" applyBorder="1" applyAlignment="1">
      <alignment/>
    </xf>
    <xf numFmtId="0" fontId="1" fillId="0" borderId="21" xfId="62" applyFont="1" applyBorder="1" applyAlignment="1">
      <alignment horizontal="left" wrapText="1"/>
      <protection/>
    </xf>
    <xf numFmtId="3" fontId="0" fillId="0" borderId="43" xfId="64" applyNumberFormat="1" applyFont="1" applyFill="1" applyBorder="1">
      <alignment/>
      <protection/>
    </xf>
    <xf numFmtId="0" fontId="7" fillId="0" borderId="14" xfId="63" applyFont="1" applyFill="1" applyBorder="1">
      <alignment/>
      <protection/>
    </xf>
    <xf numFmtId="3" fontId="7" fillId="0" borderId="14" xfId="64" applyNumberFormat="1" applyFont="1" applyFill="1" applyBorder="1">
      <alignment/>
      <protection/>
    </xf>
    <xf numFmtId="3" fontId="7" fillId="0" borderId="15" xfId="64" applyNumberFormat="1" applyFont="1" applyFill="1" applyBorder="1">
      <alignment/>
      <protection/>
    </xf>
    <xf numFmtId="0" fontId="0" fillId="34" borderId="27" xfId="63" applyFont="1" applyFill="1" applyBorder="1">
      <alignment/>
      <protection/>
    </xf>
    <xf numFmtId="0" fontId="1" fillId="0" borderId="34" xfId="62" applyFont="1" applyBorder="1" applyAlignment="1">
      <alignment horizontal="right"/>
      <protection/>
    </xf>
    <xf numFmtId="0" fontId="0" fillId="0" borderId="45" xfId="0" applyFont="1" applyBorder="1" applyAlignment="1">
      <alignment horizontal="left"/>
    </xf>
    <xf numFmtId="0" fontId="0" fillId="0" borderId="21" xfId="63" applyFont="1" applyFill="1" applyBorder="1">
      <alignment/>
      <protection/>
    </xf>
    <xf numFmtId="3" fontId="7" fillId="0" borderId="24" xfId="64" applyNumberFormat="1" applyFont="1" applyFill="1" applyBorder="1">
      <alignment/>
      <protection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0" xfId="64" applyFont="1" applyFill="1" applyAlignment="1">
      <alignment horizontal="right"/>
      <protection/>
    </xf>
    <xf numFmtId="0" fontId="1" fillId="0" borderId="0" xfId="64" applyFont="1" applyFill="1">
      <alignment/>
      <protection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33" borderId="16" xfId="62" applyFont="1" applyFill="1" applyBorder="1" applyAlignment="1">
      <alignment horizontal="left"/>
      <protection/>
    </xf>
    <xf numFmtId="0" fontId="0" fillId="33" borderId="14" xfId="0" applyFont="1" applyFill="1" applyBorder="1" applyAlignment="1">
      <alignment horizontal="left"/>
    </xf>
    <xf numFmtId="0" fontId="5" fillId="33" borderId="10" xfId="62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003-30.01" xfId="62"/>
    <cellStyle name="Обычный_2005.a.PROJEKT-1 lugemine" xfId="63"/>
    <cellStyle name="Обычный_Kolide eelarve arvustu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7.421875" style="0" customWidth="1"/>
    <col min="2" max="2" width="39.28125" style="0" customWidth="1"/>
    <col min="3" max="3" width="14.57421875" style="0" customWidth="1"/>
    <col min="4" max="4" width="13.140625" style="0" customWidth="1"/>
    <col min="5" max="5" width="11.7109375" style="0" customWidth="1"/>
  </cols>
  <sheetData>
    <row r="1" spans="1:5" ht="12.75">
      <c r="A1" s="1"/>
      <c r="B1" s="2"/>
      <c r="C1" s="3" t="s">
        <v>35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136" t="s">
        <v>49</v>
      </c>
      <c r="B7" s="137"/>
      <c r="C7" s="138"/>
      <c r="D7" s="138"/>
      <c r="E7" s="138"/>
    </row>
    <row r="8" spans="1:5" ht="15.7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2</v>
      </c>
    </row>
    <row r="10" spans="1:5" ht="26.25" thickBot="1">
      <c r="A10" s="14" t="s">
        <v>3</v>
      </c>
      <c r="B10" s="15" t="s">
        <v>4</v>
      </c>
      <c r="C10" s="16" t="s">
        <v>5</v>
      </c>
      <c r="D10" s="17" t="s">
        <v>6</v>
      </c>
      <c r="E10" s="18" t="s">
        <v>7</v>
      </c>
    </row>
    <row r="11" spans="1:5" ht="12.75">
      <c r="A11" s="139" t="s">
        <v>8</v>
      </c>
      <c r="B11" s="140"/>
      <c r="C11" s="19">
        <f>C12+C15+C16</f>
        <v>353532</v>
      </c>
      <c r="D11" s="19">
        <f>D12+D15+D16</f>
        <v>30441</v>
      </c>
      <c r="E11" s="20">
        <f>E12+E15+E16</f>
        <v>383973</v>
      </c>
    </row>
    <row r="12" spans="1:5" ht="12.75">
      <c r="A12" s="21">
        <v>3220</v>
      </c>
      <c r="B12" s="22" t="s">
        <v>9</v>
      </c>
      <c r="C12" s="23">
        <v>0</v>
      </c>
      <c r="D12" s="23">
        <f>D13+D14</f>
        <v>30441</v>
      </c>
      <c r="E12" s="24">
        <f>SUM(C12:D12)</f>
        <v>30441</v>
      </c>
    </row>
    <row r="13" spans="1:5" ht="12.75">
      <c r="A13" s="25"/>
      <c r="B13" s="26" t="s">
        <v>10</v>
      </c>
      <c r="C13" s="27">
        <v>0</v>
      </c>
      <c r="D13" s="27">
        <v>18441</v>
      </c>
      <c r="E13" s="28">
        <f>SUM(C13:D13)</f>
        <v>18441</v>
      </c>
    </row>
    <row r="14" spans="1:5" ht="12.75">
      <c r="A14" s="25"/>
      <c r="B14" s="26" t="s">
        <v>11</v>
      </c>
      <c r="C14" s="27">
        <v>0</v>
      </c>
      <c r="D14" s="27">
        <v>12000</v>
      </c>
      <c r="E14" s="28">
        <f>SUM(C14:D14)</f>
        <v>12000</v>
      </c>
    </row>
    <row r="15" spans="1:5" ht="12.75">
      <c r="A15" s="29"/>
      <c r="B15" s="30" t="s">
        <v>12</v>
      </c>
      <c r="C15" s="31">
        <v>323103</v>
      </c>
      <c r="D15" s="31">
        <v>0</v>
      </c>
      <c r="E15" s="32">
        <f>SUM(C15:D15)</f>
        <v>323103</v>
      </c>
    </row>
    <row r="16" spans="1:5" ht="12.75">
      <c r="A16" s="29"/>
      <c r="B16" s="30" t="s">
        <v>13</v>
      </c>
      <c r="C16" s="31">
        <v>30429</v>
      </c>
      <c r="D16" s="31">
        <v>0</v>
      </c>
      <c r="E16" s="32">
        <f>SUM(C16:D16)</f>
        <v>30429</v>
      </c>
    </row>
    <row r="17" spans="1:5" ht="13.5" thickBot="1">
      <c r="A17" s="33"/>
      <c r="B17" s="34"/>
      <c r="C17" s="35"/>
      <c r="D17" s="35"/>
      <c r="E17" s="36"/>
    </row>
    <row r="18" spans="1:5" ht="13.5" thickBot="1">
      <c r="A18" s="141" t="s">
        <v>14</v>
      </c>
      <c r="B18" s="142"/>
      <c r="C18" s="37">
        <f>SUM(C20,C21,C23,C31,)</f>
        <v>353532</v>
      </c>
      <c r="D18" s="37">
        <f>SUM(D20,D21,D23,D31,)</f>
        <v>30441</v>
      </c>
      <c r="E18" s="38">
        <f>SUM(E20,E21,E23,E31,)</f>
        <v>383973</v>
      </c>
    </row>
    <row r="19" spans="1:5" ht="12.75">
      <c r="A19" s="39" t="s">
        <v>15</v>
      </c>
      <c r="B19" s="40" t="s">
        <v>16</v>
      </c>
      <c r="C19" s="27"/>
      <c r="D19" s="27"/>
      <c r="E19" s="28"/>
    </row>
    <row r="20" spans="1:5" ht="12.75">
      <c r="A20" s="39"/>
      <c r="B20" s="41" t="s">
        <v>17</v>
      </c>
      <c r="C20" s="27">
        <v>299161</v>
      </c>
      <c r="D20" s="27">
        <v>5000</v>
      </c>
      <c r="E20" s="28">
        <f>SUM(C20:D20)</f>
        <v>304161</v>
      </c>
    </row>
    <row r="21" spans="1:5" ht="12.75">
      <c r="A21" s="39"/>
      <c r="B21" s="41" t="s">
        <v>18</v>
      </c>
      <c r="C21" s="27">
        <v>30429</v>
      </c>
      <c r="D21" s="27">
        <v>0</v>
      </c>
      <c r="E21" s="28">
        <f>SUM(C21:D21)</f>
        <v>30429</v>
      </c>
    </row>
    <row r="22" spans="1:5" ht="12.75">
      <c r="A22" s="42" t="s">
        <v>19</v>
      </c>
      <c r="B22" s="41" t="s">
        <v>20</v>
      </c>
      <c r="C22" s="31"/>
      <c r="D22" s="31"/>
      <c r="E22" s="32"/>
    </row>
    <row r="23" spans="1:5" ht="12.75">
      <c r="A23" s="42"/>
      <c r="B23" s="43" t="s">
        <v>21</v>
      </c>
      <c r="C23" s="44">
        <v>23942</v>
      </c>
      <c r="D23" s="44">
        <v>25441</v>
      </c>
      <c r="E23" s="45">
        <f aca="true" t="shared" si="0" ref="E23:E32">SUM(C23:D23)</f>
        <v>49383</v>
      </c>
    </row>
    <row r="24" spans="1:5" ht="12.75">
      <c r="A24" s="42"/>
      <c r="B24" s="46" t="s">
        <v>22</v>
      </c>
      <c r="C24" s="31">
        <v>15663</v>
      </c>
      <c r="D24" s="31">
        <v>4132</v>
      </c>
      <c r="E24" s="32">
        <f t="shared" si="0"/>
        <v>19795</v>
      </c>
    </row>
    <row r="25" spans="1:5" ht="12.75">
      <c r="A25" s="42"/>
      <c r="B25" s="46" t="s">
        <v>23</v>
      </c>
      <c r="C25" s="31">
        <v>0</v>
      </c>
      <c r="D25" s="31">
        <v>1900</v>
      </c>
      <c r="E25" s="32">
        <f t="shared" si="0"/>
        <v>1900</v>
      </c>
    </row>
    <row r="26" spans="1:5" ht="12.75">
      <c r="A26" s="42"/>
      <c r="B26" s="47" t="s">
        <v>24</v>
      </c>
      <c r="C26" s="31">
        <v>700</v>
      </c>
      <c r="D26" s="31">
        <v>0</v>
      </c>
      <c r="E26" s="32">
        <f t="shared" si="0"/>
        <v>700</v>
      </c>
    </row>
    <row r="27" spans="1:5" ht="12.75">
      <c r="A27" s="42"/>
      <c r="B27" s="46" t="s">
        <v>25</v>
      </c>
      <c r="C27" s="31">
        <v>0</v>
      </c>
      <c r="D27" s="31">
        <v>116</v>
      </c>
      <c r="E27" s="32">
        <f t="shared" si="0"/>
        <v>116</v>
      </c>
    </row>
    <row r="28" spans="1:5" ht="12.75">
      <c r="A28" s="42"/>
      <c r="B28" s="46" t="s">
        <v>26</v>
      </c>
      <c r="C28" s="31">
        <v>1500</v>
      </c>
      <c r="D28" s="31">
        <v>244</v>
      </c>
      <c r="E28" s="32">
        <f t="shared" si="0"/>
        <v>1744</v>
      </c>
    </row>
    <row r="29" spans="1:5" ht="12.75">
      <c r="A29" s="42"/>
      <c r="B29" s="48" t="s">
        <v>27</v>
      </c>
      <c r="C29" s="31">
        <v>2200</v>
      </c>
      <c r="D29" s="31">
        <v>12000</v>
      </c>
      <c r="E29" s="32">
        <f t="shared" si="0"/>
        <v>14200</v>
      </c>
    </row>
    <row r="30" spans="1:5" ht="12.75">
      <c r="A30" s="42"/>
      <c r="B30" s="46" t="s">
        <v>28</v>
      </c>
      <c r="C30" s="31">
        <v>0</v>
      </c>
      <c r="D30" s="31">
        <v>4610</v>
      </c>
      <c r="E30" s="32">
        <f t="shared" si="0"/>
        <v>4610</v>
      </c>
    </row>
    <row r="31" spans="1:5" ht="12.75">
      <c r="A31" s="42"/>
      <c r="B31" s="43" t="s">
        <v>29</v>
      </c>
      <c r="C31" s="49">
        <f>C32</f>
        <v>0</v>
      </c>
      <c r="D31" s="49">
        <v>0</v>
      </c>
      <c r="E31" s="50">
        <f t="shared" si="0"/>
        <v>0</v>
      </c>
    </row>
    <row r="32" spans="1:5" ht="12.75">
      <c r="A32" s="51"/>
      <c r="B32" s="52" t="s">
        <v>30</v>
      </c>
      <c r="C32" s="53">
        <v>0</v>
      </c>
      <c r="D32" s="53">
        <v>0</v>
      </c>
      <c r="E32" s="54">
        <f t="shared" si="0"/>
        <v>0</v>
      </c>
    </row>
    <row r="33" spans="1:5" ht="13.5" thickBot="1">
      <c r="A33" s="55"/>
      <c r="B33" s="56"/>
      <c r="C33" s="57"/>
      <c r="D33" s="58"/>
      <c r="E33" s="59"/>
    </row>
    <row r="38" ht="12.75">
      <c r="B38" t="s">
        <v>31</v>
      </c>
    </row>
    <row r="39" spans="2:4" ht="12.75">
      <c r="B39" t="s">
        <v>32</v>
      </c>
      <c r="D39" t="s">
        <v>33</v>
      </c>
    </row>
    <row r="40" ht="12.75">
      <c r="D40" t="s">
        <v>34</v>
      </c>
    </row>
  </sheetData>
  <sheetProtection/>
  <mergeCells count="3">
    <mergeCell ref="A7:E7"/>
    <mergeCell ref="A11:B1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32.7109375" style="0" customWidth="1"/>
    <col min="3" max="3" width="13.421875" style="0" customWidth="1"/>
    <col min="4" max="4" width="12.421875" style="0" customWidth="1"/>
    <col min="5" max="5" width="11.421875" style="0" customWidth="1"/>
  </cols>
  <sheetData>
    <row r="1" spans="1:5" ht="12.75">
      <c r="A1" s="1"/>
      <c r="B1" s="2"/>
      <c r="C1" s="3" t="s">
        <v>67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79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136" t="s">
        <v>68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83" t="s">
        <v>3</v>
      </c>
      <c r="B11" s="84" t="s">
        <v>4</v>
      </c>
      <c r="C11" s="85" t="s">
        <v>5</v>
      </c>
      <c r="D11" s="86" t="s">
        <v>6</v>
      </c>
      <c r="E11" s="87" t="s">
        <v>7</v>
      </c>
    </row>
    <row r="12" spans="1:5" ht="13.5" thickBot="1">
      <c r="A12" s="141" t="s">
        <v>8</v>
      </c>
      <c r="B12" s="142"/>
      <c r="C12" s="37">
        <f>SUM(C13:C16)</f>
        <v>581025</v>
      </c>
      <c r="D12" s="37">
        <f>SUM(D13:D16)</f>
        <v>1400</v>
      </c>
      <c r="E12" s="38">
        <f>SUM(E13:E16)</f>
        <v>582425</v>
      </c>
    </row>
    <row r="13" spans="1:5" ht="12.75">
      <c r="A13" s="127">
        <v>32</v>
      </c>
      <c r="B13" s="128" t="s">
        <v>40</v>
      </c>
      <c r="C13" s="101">
        <v>0</v>
      </c>
      <c r="D13" s="101">
        <v>1400</v>
      </c>
      <c r="E13" s="102">
        <f>SUM(C13:D13)</f>
        <v>1400</v>
      </c>
    </row>
    <row r="14" spans="1:5" ht="12.75">
      <c r="A14" s="93">
        <v>3224</v>
      </c>
      <c r="B14" s="129" t="s">
        <v>13</v>
      </c>
      <c r="C14" s="31">
        <v>549600</v>
      </c>
      <c r="D14" s="31">
        <v>0</v>
      </c>
      <c r="E14" s="32">
        <f>SUM(C14:D14)</f>
        <v>549600</v>
      </c>
    </row>
    <row r="15" spans="1:5" ht="12.75">
      <c r="A15" s="93">
        <v>3500</v>
      </c>
      <c r="B15" s="120" t="s">
        <v>64</v>
      </c>
      <c r="C15" s="31">
        <v>29508</v>
      </c>
      <c r="D15" s="31">
        <v>0</v>
      </c>
      <c r="E15" s="32">
        <f>SUM(C15:D15)</f>
        <v>29508</v>
      </c>
    </row>
    <row r="16" spans="1:5" ht="26.25" customHeight="1" thickBot="1">
      <c r="A16" s="93">
        <v>3500</v>
      </c>
      <c r="B16" s="121" t="s">
        <v>69</v>
      </c>
      <c r="C16" s="31">
        <v>1917</v>
      </c>
      <c r="D16" s="122">
        <v>0</v>
      </c>
      <c r="E16" s="28">
        <f>SUM(C16:D16)</f>
        <v>1917</v>
      </c>
    </row>
    <row r="17" spans="1:5" ht="13.5" thickBot="1">
      <c r="A17" s="141" t="s">
        <v>14</v>
      </c>
      <c r="B17" s="142"/>
      <c r="C17" s="37">
        <f>C19+C20+C22+C28+C34</f>
        <v>581025</v>
      </c>
      <c r="D17" s="37">
        <f>D19+D20+D22+D28+D34</f>
        <v>1400</v>
      </c>
      <c r="E17" s="38">
        <f>E19+E20+E22+E28+E34</f>
        <v>582425</v>
      </c>
    </row>
    <row r="18" spans="1:5" ht="12.75">
      <c r="A18" s="39" t="s">
        <v>15</v>
      </c>
      <c r="B18" s="40" t="s">
        <v>16</v>
      </c>
      <c r="C18" s="27"/>
      <c r="D18" s="27"/>
      <c r="E18" s="28"/>
    </row>
    <row r="19" spans="1:5" ht="12.75">
      <c r="A19" s="42"/>
      <c r="B19" s="41" t="s">
        <v>18</v>
      </c>
      <c r="C19" s="31">
        <v>315000</v>
      </c>
      <c r="D19" s="31">
        <v>0</v>
      </c>
      <c r="E19" s="32">
        <f aca="true" t="shared" si="0" ref="E19:E39">SUM(C19:D19)</f>
        <v>315000</v>
      </c>
    </row>
    <row r="20" spans="1:5" ht="12.75">
      <c r="A20" s="42"/>
      <c r="B20" s="112" t="s">
        <v>65</v>
      </c>
      <c r="C20" s="31">
        <v>24084</v>
      </c>
      <c r="D20" s="31">
        <v>0</v>
      </c>
      <c r="E20" s="32">
        <f t="shared" si="0"/>
        <v>24084</v>
      </c>
    </row>
    <row r="21" spans="1:5" ht="12.75">
      <c r="A21" s="42" t="s">
        <v>19</v>
      </c>
      <c r="B21" s="41" t="s">
        <v>20</v>
      </c>
      <c r="C21" s="31"/>
      <c r="D21" s="31"/>
      <c r="E21" s="32"/>
    </row>
    <row r="22" spans="1:5" ht="12.75">
      <c r="A22" s="42"/>
      <c r="B22" s="123" t="s">
        <v>21</v>
      </c>
      <c r="C22" s="124">
        <v>1917</v>
      </c>
      <c r="D22" s="124">
        <v>1400</v>
      </c>
      <c r="E22" s="125">
        <f>SUM(C22:D22)</f>
        <v>3317</v>
      </c>
    </row>
    <row r="23" spans="1:5" ht="12.75">
      <c r="A23" s="42"/>
      <c r="B23" s="46" t="s">
        <v>22</v>
      </c>
      <c r="C23" s="31">
        <v>0</v>
      </c>
      <c r="D23" s="31">
        <v>0</v>
      </c>
      <c r="E23" s="32">
        <f t="shared" si="0"/>
        <v>0</v>
      </c>
    </row>
    <row r="24" spans="1:5" ht="12.75">
      <c r="A24" s="42"/>
      <c r="B24" s="46" t="s">
        <v>23</v>
      </c>
      <c r="C24" s="31">
        <v>0</v>
      </c>
      <c r="D24" s="31">
        <v>0</v>
      </c>
      <c r="E24" s="32">
        <f t="shared" si="0"/>
        <v>0</v>
      </c>
    </row>
    <row r="25" spans="1:5" ht="12.75">
      <c r="A25" s="42"/>
      <c r="B25" s="47" t="s">
        <v>24</v>
      </c>
      <c r="C25" s="31">
        <v>0</v>
      </c>
      <c r="D25" s="31">
        <v>0</v>
      </c>
      <c r="E25" s="32">
        <f t="shared" si="0"/>
        <v>0</v>
      </c>
    </row>
    <row r="26" spans="1:5" ht="12.75">
      <c r="A26" s="42"/>
      <c r="B26" s="46" t="s">
        <v>25</v>
      </c>
      <c r="C26" s="31">
        <v>0</v>
      </c>
      <c r="D26" s="31">
        <v>0</v>
      </c>
      <c r="E26" s="32">
        <f t="shared" si="0"/>
        <v>0</v>
      </c>
    </row>
    <row r="27" spans="1:5" ht="12.75">
      <c r="A27" s="42"/>
      <c r="B27" s="46" t="s">
        <v>26</v>
      </c>
      <c r="C27" s="31">
        <v>0</v>
      </c>
      <c r="D27" s="31">
        <v>0</v>
      </c>
      <c r="E27" s="32">
        <f t="shared" si="0"/>
        <v>0</v>
      </c>
    </row>
    <row r="28" spans="1:5" ht="12.75">
      <c r="A28" s="51"/>
      <c r="B28" s="43" t="s">
        <v>29</v>
      </c>
      <c r="C28" s="130">
        <v>234600</v>
      </c>
      <c r="D28" s="130">
        <v>0</v>
      </c>
      <c r="E28" s="125">
        <f t="shared" si="0"/>
        <v>234600</v>
      </c>
    </row>
    <row r="29" spans="1:5" ht="12.75">
      <c r="A29" s="51"/>
      <c r="B29" s="46" t="s">
        <v>22</v>
      </c>
      <c r="C29" s="35">
        <v>26050</v>
      </c>
      <c r="D29" s="35">
        <v>0</v>
      </c>
      <c r="E29" s="32">
        <f t="shared" si="0"/>
        <v>26050</v>
      </c>
    </row>
    <row r="30" spans="1:5" ht="12.75">
      <c r="A30" s="51"/>
      <c r="B30" s="46" t="s">
        <v>23</v>
      </c>
      <c r="C30" s="35">
        <v>10000</v>
      </c>
      <c r="D30" s="35">
        <v>0</v>
      </c>
      <c r="E30" s="32">
        <f t="shared" si="0"/>
        <v>10000</v>
      </c>
    </row>
    <row r="31" spans="1:5" ht="12.75">
      <c r="A31" s="51"/>
      <c r="B31" s="47" t="s">
        <v>24</v>
      </c>
      <c r="C31" s="35">
        <v>600</v>
      </c>
      <c r="D31" s="35">
        <v>0</v>
      </c>
      <c r="E31" s="32">
        <f t="shared" si="0"/>
        <v>600</v>
      </c>
    </row>
    <row r="32" spans="1:5" ht="12.75">
      <c r="A32" s="51"/>
      <c r="B32" s="46" t="s">
        <v>25</v>
      </c>
      <c r="C32" s="35">
        <v>2000</v>
      </c>
      <c r="D32" s="35">
        <v>0</v>
      </c>
      <c r="E32" s="32">
        <f t="shared" si="0"/>
        <v>2000</v>
      </c>
    </row>
    <row r="33" spans="1:5" ht="12.75">
      <c r="A33" s="51"/>
      <c r="B33" s="46" t="s">
        <v>26</v>
      </c>
      <c r="C33" s="35">
        <v>18000</v>
      </c>
      <c r="D33" s="35">
        <v>0</v>
      </c>
      <c r="E33" s="32">
        <f t="shared" si="0"/>
        <v>18000</v>
      </c>
    </row>
    <row r="34" spans="1:5" ht="12.75">
      <c r="A34" s="51"/>
      <c r="B34" s="43" t="s">
        <v>66</v>
      </c>
      <c r="C34" s="130">
        <v>5424</v>
      </c>
      <c r="D34" s="130">
        <v>0</v>
      </c>
      <c r="E34" s="125">
        <f t="shared" si="0"/>
        <v>5424</v>
      </c>
    </row>
    <row r="35" spans="1:5" ht="12.75">
      <c r="A35" s="51"/>
      <c r="B35" s="46" t="s">
        <v>22</v>
      </c>
      <c r="C35" s="35">
        <v>2800</v>
      </c>
      <c r="D35" s="35">
        <v>0</v>
      </c>
      <c r="E35" s="32">
        <f t="shared" si="0"/>
        <v>2800</v>
      </c>
    </row>
    <row r="36" spans="1:5" ht="12.75">
      <c r="A36" s="51"/>
      <c r="B36" s="46" t="s">
        <v>23</v>
      </c>
      <c r="C36" s="35">
        <v>0</v>
      </c>
      <c r="D36" s="35">
        <v>0</v>
      </c>
      <c r="E36" s="32">
        <f t="shared" si="0"/>
        <v>0</v>
      </c>
    </row>
    <row r="37" spans="1:5" ht="12.75">
      <c r="A37" s="51"/>
      <c r="B37" s="47" t="s">
        <v>24</v>
      </c>
      <c r="C37" s="35">
        <v>0</v>
      </c>
      <c r="D37" s="35">
        <v>0</v>
      </c>
      <c r="E37" s="32">
        <f t="shared" si="0"/>
        <v>0</v>
      </c>
    </row>
    <row r="38" spans="1:5" ht="12.75">
      <c r="A38" s="51"/>
      <c r="B38" s="46" t="s">
        <v>25</v>
      </c>
      <c r="C38" s="35">
        <v>0</v>
      </c>
      <c r="D38" s="35">
        <v>0</v>
      </c>
      <c r="E38" s="32">
        <f t="shared" si="0"/>
        <v>0</v>
      </c>
    </row>
    <row r="39" spans="1:5" ht="12.75">
      <c r="A39" s="51"/>
      <c r="B39" s="46" t="s">
        <v>26</v>
      </c>
      <c r="C39" s="35">
        <v>0</v>
      </c>
      <c r="D39" s="35">
        <v>0</v>
      </c>
      <c r="E39" s="32">
        <f t="shared" si="0"/>
        <v>0</v>
      </c>
    </row>
    <row r="40" spans="1:5" ht="13.5" thickBot="1">
      <c r="A40" s="131"/>
      <c r="B40" s="132"/>
      <c r="C40" s="132"/>
      <c r="D40" s="132"/>
      <c r="E40" s="133"/>
    </row>
    <row r="45" ht="12.75">
      <c r="B45" t="s">
        <v>31</v>
      </c>
    </row>
    <row r="46" spans="2:4" ht="12.75">
      <c r="B46" t="s">
        <v>32</v>
      </c>
      <c r="D46" t="s">
        <v>33</v>
      </c>
    </row>
    <row r="47" ht="12.75">
      <c r="D47" t="s">
        <v>34</v>
      </c>
    </row>
  </sheetData>
  <sheetProtection/>
  <mergeCells count="3">
    <mergeCell ref="A8:E8"/>
    <mergeCell ref="A12:B1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11" sqref="H11"/>
    </sheetView>
  </sheetViews>
  <sheetFormatPr defaultColWidth="9.140625" defaultRowHeight="12.75"/>
  <cols>
    <col min="2" max="2" width="35.8515625" style="0" customWidth="1"/>
    <col min="3" max="3" width="13.421875" style="0" customWidth="1"/>
    <col min="4" max="4" width="12.8515625" style="0" customWidth="1"/>
    <col min="5" max="5" width="9.8515625" style="0" customWidth="1"/>
  </cols>
  <sheetData>
    <row r="1" spans="1:5" ht="12.75">
      <c r="A1" s="1"/>
      <c r="B1" s="2"/>
      <c r="C1" s="3" t="s">
        <v>70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78</v>
      </c>
      <c r="D4" s="4"/>
      <c r="E4" s="4"/>
    </row>
    <row r="5" spans="1:5" ht="12.75">
      <c r="A5" s="1"/>
      <c r="B5" s="2"/>
      <c r="C5" s="3"/>
      <c r="D5" s="4"/>
      <c r="E5" s="4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136" t="s">
        <v>77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14" t="s">
        <v>3</v>
      </c>
      <c r="B11" s="15" t="s">
        <v>4</v>
      </c>
      <c r="C11" s="16" t="s">
        <v>5</v>
      </c>
      <c r="D11" s="17" t="s">
        <v>6</v>
      </c>
      <c r="E11" s="18" t="s">
        <v>7</v>
      </c>
    </row>
    <row r="12" spans="1:5" ht="13.5" thickBot="1">
      <c r="A12" s="141" t="s">
        <v>8</v>
      </c>
      <c r="B12" s="142"/>
      <c r="C12" s="37">
        <f>SUM(C13:C14)</f>
        <v>97408</v>
      </c>
      <c r="D12" s="37">
        <f>SUM(D13:D14)</f>
        <v>4000</v>
      </c>
      <c r="E12" s="38">
        <f>SUM(E13:E14)</f>
        <v>101408</v>
      </c>
    </row>
    <row r="13" spans="1:5" ht="12.75">
      <c r="A13" s="90">
        <v>32</v>
      </c>
      <c r="B13" s="97" t="s">
        <v>40</v>
      </c>
      <c r="C13" s="27">
        <v>0</v>
      </c>
      <c r="D13" s="27">
        <v>4000</v>
      </c>
      <c r="E13" s="28">
        <f>SUM(C13:D13)</f>
        <v>4000</v>
      </c>
    </row>
    <row r="14" spans="1:5" ht="12.75">
      <c r="A14" s="93"/>
      <c r="B14" s="94" t="s">
        <v>12</v>
      </c>
      <c r="C14" s="31">
        <v>97408</v>
      </c>
      <c r="D14" s="31">
        <v>0</v>
      </c>
      <c r="E14" s="32">
        <f>SUM(C14:D14)</f>
        <v>97408</v>
      </c>
    </row>
    <row r="15" spans="1:5" ht="13.5" thickBot="1">
      <c r="A15" s="98"/>
      <c r="B15" s="11"/>
      <c r="C15" s="53"/>
      <c r="D15" s="53"/>
      <c r="E15" s="54"/>
    </row>
    <row r="16" spans="1:5" ht="13.5" thickBot="1">
      <c r="A16" s="141" t="s">
        <v>14</v>
      </c>
      <c r="B16" s="142"/>
      <c r="C16" s="37">
        <f>SUM(C17:C18)</f>
        <v>97408</v>
      </c>
      <c r="D16" s="37">
        <f>SUM(D17:D18)</f>
        <v>4000</v>
      </c>
      <c r="E16" s="38">
        <f>SUM(E17:E18)</f>
        <v>101408</v>
      </c>
    </row>
    <row r="17" spans="1:5" ht="12.75">
      <c r="A17" s="39" t="s">
        <v>15</v>
      </c>
      <c r="B17" s="40" t="s">
        <v>16</v>
      </c>
      <c r="C17" s="27">
        <v>63869</v>
      </c>
      <c r="D17" s="27">
        <v>0</v>
      </c>
      <c r="E17" s="28">
        <f aca="true" t="shared" si="0" ref="E17:E24">SUM(C17:D17)</f>
        <v>63869</v>
      </c>
    </row>
    <row r="18" spans="1:5" ht="12.75">
      <c r="A18" s="42" t="s">
        <v>19</v>
      </c>
      <c r="B18" s="41" t="s">
        <v>41</v>
      </c>
      <c r="C18" s="31">
        <v>33539</v>
      </c>
      <c r="D18" s="31">
        <v>4000</v>
      </c>
      <c r="E18" s="32">
        <f t="shared" si="0"/>
        <v>37539</v>
      </c>
    </row>
    <row r="19" spans="1:5" ht="12.75">
      <c r="A19" s="42"/>
      <c r="B19" s="46" t="s">
        <v>22</v>
      </c>
      <c r="C19" s="31">
        <v>8992</v>
      </c>
      <c r="D19" s="31">
        <v>0</v>
      </c>
      <c r="E19" s="32">
        <f t="shared" si="0"/>
        <v>8992</v>
      </c>
    </row>
    <row r="20" spans="1:5" ht="12.75">
      <c r="A20" s="42"/>
      <c r="B20" s="46" t="s">
        <v>23</v>
      </c>
      <c r="C20" s="31">
        <v>4600</v>
      </c>
      <c r="D20" s="31">
        <v>400</v>
      </c>
      <c r="E20" s="32">
        <f t="shared" si="0"/>
        <v>5000</v>
      </c>
    </row>
    <row r="21" spans="1:5" ht="12.75">
      <c r="A21" s="42"/>
      <c r="B21" s="47" t="s">
        <v>24</v>
      </c>
      <c r="C21" s="31">
        <v>600</v>
      </c>
      <c r="D21" s="31">
        <v>0</v>
      </c>
      <c r="E21" s="32">
        <f t="shared" si="0"/>
        <v>600</v>
      </c>
    </row>
    <row r="22" spans="1:5" ht="12.75">
      <c r="A22" s="42"/>
      <c r="B22" s="46" t="s">
        <v>25</v>
      </c>
      <c r="C22" s="31">
        <v>1000</v>
      </c>
      <c r="D22" s="31">
        <v>0</v>
      </c>
      <c r="E22" s="32">
        <f t="shared" si="0"/>
        <v>1000</v>
      </c>
    </row>
    <row r="23" spans="1:5" ht="12.75">
      <c r="A23" s="42"/>
      <c r="B23" s="46" t="s">
        <v>26</v>
      </c>
      <c r="C23" s="31">
        <v>2000</v>
      </c>
      <c r="D23" s="31">
        <v>0</v>
      </c>
      <c r="E23" s="32">
        <f t="shared" si="0"/>
        <v>2000</v>
      </c>
    </row>
    <row r="24" spans="1:5" ht="12.75">
      <c r="A24" s="51"/>
      <c r="B24" s="46" t="s">
        <v>55</v>
      </c>
      <c r="C24" s="35">
        <v>2400</v>
      </c>
      <c r="D24" s="35">
        <v>600</v>
      </c>
      <c r="E24" s="36">
        <f t="shared" si="0"/>
        <v>3000</v>
      </c>
    </row>
    <row r="25" spans="1:5" ht="13.5" thickBot="1">
      <c r="A25" s="103"/>
      <c r="B25" s="106"/>
      <c r="C25" s="114"/>
      <c r="D25" s="114"/>
      <c r="E25" s="115"/>
    </row>
    <row r="32" ht="12.75">
      <c r="B32" t="s">
        <v>31</v>
      </c>
    </row>
    <row r="33" spans="2:4" ht="12.75">
      <c r="B33" t="s">
        <v>32</v>
      </c>
      <c r="D33" t="s">
        <v>33</v>
      </c>
    </row>
    <row r="34" ht="12.75">
      <c r="D34" t="s">
        <v>34</v>
      </c>
    </row>
  </sheetData>
  <sheetProtection/>
  <mergeCells count="3">
    <mergeCell ref="A8:E8"/>
    <mergeCell ref="A12:B12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7.00390625" style="0" customWidth="1"/>
    <col min="2" max="2" width="35.8515625" style="0" customWidth="1"/>
    <col min="3" max="3" width="13.8515625" style="0" customWidth="1"/>
    <col min="4" max="4" width="12.28125" style="0" customWidth="1"/>
    <col min="5" max="5" width="10.140625" style="0" customWidth="1"/>
  </cols>
  <sheetData>
    <row r="1" spans="1:5" ht="12.75">
      <c r="A1" s="1"/>
      <c r="B1" s="2"/>
      <c r="C1" s="3" t="s">
        <v>72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78</v>
      </c>
      <c r="D4" s="4"/>
      <c r="E4" s="4"/>
    </row>
    <row r="5" spans="1:5" ht="12.75">
      <c r="A5" s="1"/>
      <c r="B5" s="2"/>
      <c r="C5" s="3"/>
      <c r="D5" s="4"/>
      <c r="E5" s="4"/>
    </row>
    <row r="6" spans="1:5" ht="12.75">
      <c r="A6" s="1"/>
      <c r="B6" s="2"/>
      <c r="C6" s="3"/>
      <c r="D6" s="4"/>
      <c r="E6" s="4"/>
    </row>
    <row r="7" spans="1:5" ht="12.75">
      <c r="A7" s="1"/>
      <c r="B7" s="2"/>
      <c r="C7" s="5"/>
      <c r="D7" s="6"/>
      <c r="E7" s="6"/>
    </row>
    <row r="8" spans="1:5" ht="15.75">
      <c r="A8" s="136" t="s">
        <v>73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14" t="s">
        <v>3</v>
      </c>
      <c r="B11" s="15" t="s">
        <v>4</v>
      </c>
      <c r="C11" s="16" t="s">
        <v>5</v>
      </c>
      <c r="D11" s="17" t="s">
        <v>6</v>
      </c>
      <c r="E11" s="18" t="s">
        <v>7</v>
      </c>
    </row>
    <row r="12" spans="1:5" ht="13.5" thickBot="1">
      <c r="A12" s="141" t="s">
        <v>8</v>
      </c>
      <c r="B12" s="142"/>
      <c r="C12" s="37">
        <f>SUM(C13:C15)</f>
        <v>311352</v>
      </c>
      <c r="D12" s="37">
        <f>SUM(D13:D15)</f>
        <v>740</v>
      </c>
      <c r="E12" s="38">
        <f>SUM(E13:E15)</f>
        <v>312092</v>
      </c>
    </row>
    <row r="13" spans="1:5" ht="12.75">
      <c r="A13" s="90">
        <v>32</v>
      </c>
      <c r="B13" s="97" t="s">
        <v>40</v>
      </c>
      <c r="C13" s="27">
        <v>0</v>
      </c>
      <c r="D13" s="27">
        <v>600</v>
      </c>
      <c r="E13" s="28">
        <f>SUM(C13:D13)</f>
        <v>600</v>
      </c>
    </row>
    <row r="14" spans="1:5" ht="12.75">
      <c r="A14" s="93">
        <v>3233</v>
      </c>
      <c r="B14" s="52" t="s">
        <v>37</v>
      </c>
      <c r="C14" s="31">
        <v>0</v>
      </c>
      <c r="D14" s="31">
        <v>140</v>
      </c>
      <c r="E14" s="32">
        <f>SUM(C14:D14)</f>
        <v>140</v>
      </c>
    </row>
    <row r="15" spans="1:5" ht="12.75">
      <c r="A15" s="93"/>
      <c r="B15" s="94" t="s">
        <v>12</v>
      </c>
      <c r="C15" s="31">
        <v>311352</v>
      </c>
      <c r="D15" s="31">
        <v>0</v>
      </c>
      <c r="E15" s="32">
        <f>SUM(C15:D15)</f>
        <v>311352</v>
      </c>
    </row>
    <row r="16" spans="1:5" ht="13.5" thickBot="1">
      <c r="A16" s="98"/>
      <c r="B16" s="11"/>
      <c r="C16" s="53"/>
      <c r="D16" s="53"/>
      <c r="E16" s="54"/>
    </row>
    <row r="17" spans="1:5" ht="13.5" thickBot="1">
      <c r="A17" s="141" t="s">
        <v>14</v>
      </c>
      <c r="B17" s="142"/>
      <c r="C17" s="37">
        <f>SUM(C18:C19)</f>
        <v>311352</v>
      </c>
      <c r="D17" s="37">
        <f>SUM(D18:D19)</f>
        <v>740</v>
      </c>
      <c r="E17" s="38">
        <f>SUM(E18:E19)</f>
        <v>312092</v>
      </c>
    </row>
    <row r="18" spans="1:5" ht="12.75">
      <c r="A18" s="39" t="s">
        <v>15</v>
      </c>
      <c r="B18" s="40" t="s">
        <v>16</v>
      </c>
      <c r="C18" s="27">
        <v>210282</v>
      </c>
      <c r="D18" s="27">
        <v>0</v>
      </c>
      <c r="E18" s="28">
        <f aca="true" t="shared" si="0" ref="E18:E25">SUM(C18:D18)</f>
        <v>210282</v>
      </c>
    </row>
    <row r="19" spans="1:5" ht="12.75">
      <c r="A19" s="42" t="s">
        <v>19</v>
      </c>
      <c r="B19" s="41" t="s">
        <v>41</v>
      </c>
      <c r="C19" s="31">
        <v>101070</v>
      </c>
      <c r="D19" s="31">
        <v>740</v>
      </c>
      <c r="E19" s="32">
        <f t="shared" si="0"/>
        <v>101810</v>
      </c>
    </row>
    <row r="20" spans="1:5" ht="12.75">
      <c r="A20" s="42"/>
      <c r="B20" s="41" t="s">
        <v>22</v>
      </c>
      <c r="C20" s="31">
        <v>21722</v>
      </c>
      <c r="D20" s="31">
        <v>0</v>
      </c>
      <c r="E20" s="32">
        <f t="shared" si="0"/>
        <v>21722</v>
      </c>
    </row>
    <row r="21" spans="1:5" ht="12.75">
      <c r="A21" s="42"/>
      <c r="B21" s="41" t="s">
        <v>23</v>
      </c>
      <c r="C21" s="31">
        <v>4160</v>
      </c>
      <c r="D21" s="31">
        <v>0</v>
      </c>
      <c r="E21" s="32">
        <f t="shared" si="0"/>
        <v>4160</v>
      </c>
    </row>
    <row r="22" spans="1:5" ht="12.75">
      <c r="A22" s="42"/>
      <c r="B22" s="47" t="s">
        <v>24</v>
      </c>
      <c r="C22" s="31">
        <v>1000</v>
      </c>
      <c r="D22" s="31">
        <v>0</v>
      </c>
      <c r="E22" s="32">
        <f t="shared" si="0"/>
        <v>1000</v>
      </c>
    </row>
    <row r="23" spans="1:5" ht="12.75">
      <c r="A23" s="42"/>
      <c r="B23" s="41" t="s">
        <v>25</v>
      </c>
      <c r="C23" s="31">
        <v>8000</v>
      </c>
      <c r="D23" s="31">
        <v>0</v>
      </c>
      <c r="E23" s="32">
        <f t="shared" si="0"/>
        <v>8000</v>
      </c>
    </row>
    <row r="24" spans="1:5" ht="12.75">
      <c r="A24" s="42"/>
      <c r="B24" s="41" t="s">
        <v>26</v>
      </c>
      <c r="C24" s="31">
        <v>5000</v>
      </c>
      <c r="D24" s="31">
        <v>0</v>
      </c>
      <c r="E24" s="32">
        <f t="shared" si="0"/>
        <v>5000</v>
      </c>
    </row>
    <row r="25" spans="1:5" ht="12.75">
      <c r="A25" s="51"/>
      <c r="B25" s="41" t="s">
        <v>71</v>
      </c>
      <c r="C25" s="35">
        <v>6000</v>
      </c>
      <c r="D25" s="35">
        <v>0</v>
      </c>
      <c r="E25" s="36">
        <f t="shared" si="0"/>
        <v>6000</v>
      </c>
    </row>
    <row r="26" spans="1:5" ht="13.5" thickBot="1">
      <c r="A26" s="103"/>
      <c r="B26" s="106"/>
      <c r="C26" s="114"/>
      <c r="D26" s="114"/>
      <c r="E26" s="115"/>
    </row>
    <row r="33" ht="12.75">
      <c r="B33" t="s">
        <v>31</v>
      </c>
    </row>
    <row r="34" spans="2:4" ht="12.75">
      <c r="B34" t="s">
        <v>32</v>
      </c>
      <c r="D34" t="s">
        <v>33</v>
      </c>
    </row>
    <row r="35" ht="12.75">
      <c r="D35" t="s">
        <v>34</v>
      </c>
    </row>
  </sheetData>
  <sheetProtection/>
  <mergeCells count="3">
    <mergeCell ref="A8:E8"/>
    <mergeCell ref="A12:B1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8.140625" style="0" customWidth="1"/>
    <col min="2" max="2" width="35.7109375" style="0" customWidth="1"/>
    <col min="3" max="3" width="13.421875" style="0" customWidth="1"/>
    <col min="4" max="4" width="12.00390625" style="0" customWidth="1"/>
    <col min="5" max="5" width="10.28125" style="0" customWidth="1"/>
  </cols>
  <sheetData>
    <row r="1" spans="1:5" ht="12.75">
      <c r="A1" s="1"/>
      <c r="B1" s="2"/>
      <c r="C1" s="3" t="s">
        <v>75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34"/>
      <c r="B4" s="135"/>
      <c r="C4" s="3" t="s">
        <v>78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136" t="s">
        <v>76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83" t="s">
        <v>3</v>
      </c>
      <c r="B11" s="84" t="s">
        <v>4</v>
      </c>
      <c r="C11" s="85" t="s">
        <v>5</v>
      </c>
      <c r="D11" s="86" t="s">
        <v>6</v>
      </c>
      <c r="E11" s="87" t="s">
        <v>7</v>
      </c>
    </row>
    <row r="12" spans="1:5" ht="13.5" thickBot="1">
      <c r="A12" s="141" t="s">
        <v>8</v>
      </c>
      <c r="B12" s="142"/>
      <c r="C12" s="37">
        <f>SUM(C13:C15)</f>
        <v>434495</v>
      </c>
      <c r="D12" s="37">
        <f>SUM(D13:D15)</f>
        <v>32796</v>
      </c>
      <c r="E12" s="38">
        <f>SUM(E13:E15)</f>
        <v>467291</v>
      </c>
    </row>
    <row r="13" spans="1:5" ht="12.75">
      <c r="A13" s="90">
        <v>32</v>
      </c>
      <c r="B13" s="97" t="s">
        <v>40</v>
      </c>
      <c r="C13" s="27">
        <v>0</v>
      </c>
      <c r="D13" s="27">
        <v>16858</v>
      </c>
      <c r="E13" s="28">
        <f>SUM(C13:D13)</f>
        <v>16858</v>
      </c>
    </row>
    <row r="14" spans="1:5" ht="12.75">
      <c r="A14" s="90">
        <v>3233</v>
      </c>
      <c r="B14" s="97" t="s">
        <v>74</v>
      </c>
      <c r="C14" s="27">
        <v>0</v>
      </c>
      <c r="D14" s="27">
        <v>15938</v>
      </c>
      <c r="E14" s="28">
        <f>SUM(C14:D14)</f>
        <v>15938</v>
      </c>
    </row>
    <row r="15" spans="1:5" ht="12.75">
      <c r="A15" s="93"/>
      <c r="B15" s="94" t="s">
        <v>12</v>
      </c>
      <c r="C15" s="31">
        <v>434495</v>
      </c>
      <c r="D15" s="31">
        <v>0</v>
      </c>
      <c r="E15" s="32">
        <f>SUM(C15:D15)</f>
        <v>434495</v>
      </c>
    </row>
    <row r="16" spans="1:5" ht="13.5" thickBot="1">
      <c r="A16" s="98"/>
      <c r="B16" s="11"/>
      <c r="C16" s="53"/>
      <c r="D16" s="53"/>
      <c r="E16" s="54"/>
    </row>
    <row r="17" spans="1:5" ht="13.5" thickBot="1">
      <c r="A17" s="141" t="s">
        <v>14</v>
      </c>
      <c r="B17" s="142"/>
      <c r="C17" s="37">
        <f>SUM(C18:C19)</f>
        <v>434495</v>
      </c>
      <c r="D17" s="37">
        <f>SUM(D18:D19)</f>
        <v>32796</v>
      </c>
      <c r="E17" s="38">
        <f>SUM(E18:E19)</f>
        <v>467291</v>
      </c>
    </row>
    <row r="18" spans="1:5" ht="12.75">
      <c r="A18" s="39" t="s">
        <v>15</v>
      </c>
      <c r="B18" s="40" t="s">
        <v>16</v>
      </c>
      <c r="C18" s="27">
        <v>322780</v>
      </c>
      <c r="D18" s="27">
        <v>5000</v>
      </c>
      <c r="E18" s="28">
        <f aca="true" t="shared" si="0" ref="E18:E25">SUM(C18:D18)</f>
        <v>327780</v>
      </c>
    </row>
    <row r="19" spans="1:5" ht="12.75">
      <c r="A19" s="42" t="s">
        <v>19</v>
      </c>
      <c r="B19" s="41" t="s">
        <v>41</v>
      </c>
      <c r="C19" s="31">
        <v>111715</v>
      </c>
      <c r="D19" s="31">
        <v>27796</v>
      </c>
      <c r="E19" s="32">
        <f t="shared" si="0"/>
        <v>139511</v>
      </c>
    </row>
    <row r="20" spans="1:5" ht="12.75">
      <c r="A20" s="42"/>
      <c r="B20" s="41" t="s">
        <v>22</v>
      </c>
      <c r="C20" s="31">
        <v>53380</v>
      </c>
      <c r="D20" s="31">
        <v>17470</v>
      </c>
      <c r="E20" s="32">
        <f t="shared" si="0"/>
        <v>70850</v>
      </c>
    </row>
    <row r="21" spans="1:5" ht="12.75">
      <c r="A21" s="42"/>
      <c r="B21" s="41" t="s">
        <v>23</v>
      </c>
      <c r="C21" s="31">
        <v>2081</v>
      </c>
      <c r="D21" s="31">
        <v>0</v>
      </c>
      <c r="E21" s="32">
        <f t="shared" si="0"/>
        <v>2081</v>
      </c>
    </row>
    <row r="22" spans="1:5" ht="12.75">
      <c r="A22" s="42"/>
      <c r="B22" s="47" t="s">
        <v>24</v>
      </c>
      <c r="C22" s="31">
        <v>2000</v>
      </c>
      <c r="D22" s="31">
        <v>0</v>
      </c>
      <c r="E22" s="32">
        <f t="shared" si="0"/>
        <v>2000</v>
      </c>
    </row>
    <row r="23" spans="1:5" ht="12.75">
      <c r="A23" s="42"/>
      <c r="B23" s="41" t="s">
        <v>25</v>
      </c>
      <c r="C23" s="31">
        <v>1800</v>
      </c>
      <c r="D23" s="31">
        <v>700</v>
      </c>
      <c r="E23" s="32">
        <f t="shared" si="0"/>
        <v>2500</v>
      </c>
    </row>
    <row r="24" spans="1:5" ht="12.75">
      <c r="A24" s="42"/>
      <c r="B24" s="41" t="s">
        <v>26</v>
      </c>
      <c r="C24" s="31">
        <v>5000</v>
      </c>
      <c r="D24" s="31">
        <v>1000</v>
      </c>
      <c r="E24" s="32">
        <f t="shared" si="0"/>
        <v>6000</v>
      </c>
    </row>
    <row r="25" spans="1:5" ht="13.5" thickBot="1">
      <c r="A25" s="103"/>
      <c r="B25" s="113" t="s">
        <v>43</v>
      </c>
      <c r="C25" s="104">
        <v>22490</v>
      </c>
      <c r="D25" s="104">
        <v>3510</v>
      </c>
      <c r="E25" s="105">
        <f t="shared" si="0"/>
        <v>26000</v>
      </c>
    </row>
    <row r="32" ht="12.75">
      <c r="B32" t="s">
        <v>31</v>
      </c>
    </row>
    <row r="33" spans="2:4" ht="12.75">
      <c r="B33" t="s">
        <v>32</v>
      </c>
      <c r="D33" t="s">
        <v>33</v>
      </c>
    </row>
    <row r="34" ht="12.75">
      <c r="D34" t="s">
        <v>34</v>
      </c>
    </row>
  </sheetData>
  <sheetProtection/>
  <mergeCells count="3">
    <mergeCell ref="A8:E8"/>
    <mergeCell ref="A12:B1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28125" style="0" customWidth="1"/>
    <col min="2" max="2" width="43.421875" style="0" customWidth="1"/>
    <col min="3" max="3" width="13.421875" style="0" customWidth="1"/>
    <col min="4" max="4" width="12.8515625" style="0" customWidth="1"/>
    <col min="5" max="5" width="9.7109375" style="0" customWidth="1"/>
  </cols>
  <sheetData>
    <row r="1" spans="1:5" ht="12.75">
      <c r="A1" s="1"/>
      <c r="B1" s="2"/>
      <c r="C1" s="3" t="s">
        <v>45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78</v>
      </c>
      <c r="D4" s="4"/>
      <c r="E4" s="4"/>
    </row>
    <row r="5" spans="1:5" ht="12.75">
      <c r="A5" s="1"/>
      <c r="B5" s="2"/>
      <c r="C5" s="3"/>
      <c r="D5" s="4"/>
      <c r="E5" s="4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136" t="s">
        <v>50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14" t="s">
        <v>3</v>
      </c>
      <c r="B11" s="15" t="s">
        <v>4</v>
      </c>
      <c r="C11" s="16" t="s">
        <v>5</v>
      </c>
      <c r="D11" s="17" t="s">
        <v>6</v>
      </c>
      <c r="E11" s="18" t="s">
        <v>7</v>
      </c>
    </row>
    <row r="12" spans="1:5" ht="13.5" thickBot="1">
      <c r="A12" s="141" t="s">
        <v>8</v>
      </c>
      <c r="B12" s="142"/>
      <c r="C12" s="37">
        <f>SUM(C13:C19)</f>
        <v>822896</v>
      </c>
      <c r="D12" s="37">
        <f>D13+D17+D18+D19</f>
        <v>71426</v>
      </c>
      <c r="E12" s="38">
        <f>E13+E17+E18+E19</f>
        <v>894322</v>
      </c>
    </row>
    <row r="13" spans="1:5" ht="12.75">
      <c r="A13" s="75">
        <v>32</v>
      </c>
      <c r="B13" s="76" t="s">
        <v>40</v>
      </c>
      <c r="C13" s="77">
        <f>SUM(C14:C16)</f>
        <v>0</v>
      </c>
      <c r="D13" s="77">
        <f>SUM(D14:D16)</f>
        <v>71226</v>
      </c>
      <c r="E13" s="80">
        <f>SUM(E14:E16)</f>
        <v>71226</v>
      </c>
    </row>
    <row r="14" spans="1:5" ht="12.75">
      <c r="A14" s="25"/>
      <c r="B14" s="26" t="s">
        <v>10</v>
      </c>
      <c r="C14" s="27">
        <v>0</v>
      </c>
      <c r="D14" s="27">
        <v>41156</v>
      </c>
      <c r="E14" s="28">
        <f aca="true" t="shared" si="0" ref="E14:E19">SUM(C14:D14)</f>
        <v>41156</v>
      </c>
    </row>
    <row r="15" spans="1:5" ht="12.75">
      <c r="A15" s="25"/>
      <c r="B15" s="26" t="s">
        <v>11</v>
      </c>
      <c r="C15" s="27">
        <v>0</v>
      </c>
      <c r="D15" s="27">
        <v>30000</v>
      </c>
      <c r="E15" s="28">
        <f t="shared" si="0"/>
        <v>30000</v>
      </c>
    </row>
    <row r="16" spans="1:5" ht="12.75">
      <c r="A16" s="25"/>
      <c r="B16" s="26" t="s">
        <v>36</v>
      </c>
      <c r="C16" s="27">
        <v>0</v>
      </c>
      <c r="D16" s="27">
        <v>70</v>
      </c>
      <c r="E16" s="28">
        <f t="shared" si="0"/>
        <v>70</v>
      </c>
    </row>
    <row r="17" spans="1:5" ht="12.75">
      <c r="A17" s="78">
        <v>3233</v>
      </c>
      <c r="B17" s="79" t="s">
        <v>37</v>
      </c>
      <c r="C17" s="77">
        <v>0</v>
      </c>
      <c r="D17" s="77">
        <v>200</v>
      </c>
      <c r="E17" s="80">
        <f t="shared" si="0"/>
        <v>200</v>
      </c>
    </row>
    <row r="18" spans="1:5" ht="12.75">
      <c r="A18" s="29"/>
      <c r="B18" s="30" t="s">
        <v>12</v>
      </c>
      <c r="C18" s="31">
        <v>757278</v>
      </c>
      <c r="D18" s="31">
        <v>0</v>
      </c>
      <c r="E18" s="32">
        <f t="shared" si="0"/>
        <v>757278</v>
      </c>
    </row>
    <row r="19" spans="1:5" ht="12.75">
      <c r="A19" s="29"/>
      <c r="B19" s="30" t="s">
        <v>13</v>
      </c>
      <c r="C19" s="31">
        <v>65618</v>
      </c>
      <c r="D19" s="31">
        <v>0</v>
      </c>
      <c r="E19" s="32">
        <f t="shared" si="0"/>
        <v>65618</v>
      </c>
    </row>
    <row r="20" spans="1:5" ht="13.5" thickBot="1">
      <c r="A20" s="33"/>
      <c r="B20" s="34"/>
      <c r="C20" s="35"/>
      <c r="D20" s="35"/>
      <c r="E20" s="36"/>
    </row>
    <row r="21" spans="1:5" ht="13.5" thickBot="1">
      <c r="A21" s="141" t="s">
        <v>14</v>
      </c>
      <c r="B21" s="142"/>
      <c r="C21" s="37">
        <f>SUM(C23,C24,C26,C34)</f>
        <v>822896</v>
      </c>
      <c r="D21" s="37">
        <f>SUM(D23,D24,D26,D34)</f>
        <v>71426</v>
      </c>
      <c r="E21" s="38">
        <f>SUM(E23,E24,E26,E34)</f>
        <v>894322</v>
      </c>
    </row>
    <row r="22" spans="1:5" ht="12.75">
      <c r="A22" s="39" t="s">
        <v>15</v>
      </c>
      <c r="B22" s="40" t="s">
        <v>16</v>
      </c>
      <c r="C22" s="81"/>
      <c r="D22" s="27"/>
      <c r="E22" s="28"/>
    </row>
    <row r="23" spans="1:5" ht="12.75">
      <c r="A23" s="39"/>
      <c r="B23" s="41" t="s">
        <v>38</v>
      </c>
      <c r="C23" s="82">
        <v>693728</v>
      </c>
      <c r="D23" s="27">
        <v>21408</v>
      </c>
      <c r="E23" s="28">
        <f>SUM(C23:D23)</f>
        <v>715136</v>
      </c>
    </row>
    <row r="24" spans="1:5" ht="12.75">
      <c r="A24" s="39"/>
      <c r="B24" s="41" t="s">
        <v>39</v>
      </c>
      <c r="C24" s="82">
        <v>65618</v>
      </c>
      <c r="D24" s="27"/>
      <c r="E24" s="28">
        <f>SUM(C24:D24)</f>
        <v>65618</v>
      </c>
    </row>
    <row r="25" spans="1:5" ht="12.75">
      <c r="A25" s="72" t="s">
        <v>19</v>
      </c>
      <c r="B25" s="46" t="s">
        <v>20</v>
      </c>
      <c r="C25" s="31"/>
      <c r="D25" s="31"/>
      <c r="E25" s="32"/>
    </row>
    <row r="26" spans="1:5" ht="12.75">
      <c r="A26" s="42"/>
      <c r="B26" s="43" t="s">
        <v>21</v>
      </c>
      <c r="C26" s="44">
        <v>63550</v>
      </c>
      <c r="D26" s="44">
        <v>50018</v>
      </c>
      <c r="E26" s="45">
        <f aca="true" t="shared" si="1" ref="E26:E35">SUM(C26:D26)</f>
        <v>113568</v>
      </c>
    </row>
    <row r="27" spans="1:5" ht="12.75">
      <c r="A27" s="42"/>
      <c r="B27" s="41" t="s">
        <v>22</v>
      </c>
      <c r="C27" s="31">
        <v>42800</v>
      </c>
      <c r="D27" s="31">
        <v>0</v>
      </c>
      <c r="E27" s="32">
        <f t="shared" si="1"/>
        <v>42800</v>
      </c>
    </row>
    <row r="28" spans="1:5" ht="12.75">
      <c r="A28" s="42"/>
      <c r="B28" s="41" t="s">
        <v>23</v>
      </c>
      <c r="C28" s="31">
        <v>2900</v>
      </c>
      <c r="D28" s="31">
        <v>3000</v>
      </c>
      <c r="E28" s="32">
        <f t="shared" si="1"/>
        <v>5900</v>
      </c>
    </row>
    <row r="29" spans="1:5" ht="12.75">
      <c r="A29" s="42"/>
      <c r="B29" s="47" t="s">
        <v>24</v>
      </c>
      <c r="C29" s="31">
        <v>700</v>
      </c>
      <c r="D29" s="31">
        <v>0</v>
      </c>
      <c r="E29" s="32">
        <f t="shared" si="1"/>
        <v>700</v>
      </c>
    </row>
    <row r="30" spans="1:5" ht="12.75">
      <c r="A30" s="42"/>
      <c r="B30" s="41" t="s">
        <v>25</v>
      </c>
      <c r="C30" s="31">
        <v>0</v>
      </c>
      <c r="D30" s="31">
        <v>1000</v>
      </c>
      <c r="E30" s="32">
        <f t="shared" si="1"/>
        <v>1000</v>
      </c>
    </row>
    <row r="31" spans="1:5" ht="12.75">
      <c r="A31" s="42"/>
      <c r="B31" s="41" t="s">
        <v>26</v>
      </c>
      <c r="C31" s="31">
        <v>1830</v>
      </c>
      <c r="D31" s="31">
        <v>4380</v>
      </c>
      <c r="E31" s="32">
        <f t="shared" si="1"/>
        <v>6210</v>
      </c>
    </row>
    <row r="32" spans="1:5" ht="12.75">
      <c r="A32" s="42"/>
      <c r="B32" s="48" t="s">
        <v>27</v>
      </c>
      <c r="C32" s="31">
        <v>5000</v>
      </c>
      <c r="D32" s="31">
        <v>30000</v>
      </c>
      <c r="E32" s="32">
        <f t="shared" si="1"/>
        <v>35000</v>
      </c>
    </row>
    <row r="33" spans="1:5" ht="12.75">
      <c r="A33" s="42"/>
      <c r="B33" s="41" t="s">
        <v>28</v>
      </c>
      <c r="C33" s="31">
        <v>0</v>
      </c>
      <c r="D33" s="31">
        <v>10289</v>
      </c>
      <c r="E33" s="32">
        <f t="shared" si="1"/>
        <v>10289</v>
      </c>
    </row>
    <row r="34" spans="1:5" ht="12.75">
      <c r="A34" s="42"/>
      <c r="B34" s="43" t="s">
        <v>29</v>
      </c>
      <c r="C34" s="49">
        <f>C35</f>
        <v>0</v>
      </c>
      <c r="D34" s="49">
        <v>0</v>
      </c>
      <c r="E34" s="50">
        <f t="shared" si="1"/>
        <v>0</v>
      </c>
    </row>
    <row r="35" spans="1:5" ht="12.75">
      <c r="A35" s="42"/>
      <c r="B35" s="41" t="s">
        <v>30</v>
      </c>
      <c r="C35" s="73">
        <v>0</v>
      </c>
      <c r="D35" s="73">
        <v>0</v>
      </c>
      <c r="E35" s="74">
        <f t="shared" si="1"/>
        <v>0</v>
      </c>
    </row>
    <row r="36" spans="1:5" ht="13.5" thickBot="1">
      <c r="A36" s="55"/>
      <c r="B36" s="56"/>
      <c r="C36" s="57"/>
      <c r="D36" s="58"/>
      <c r="E36" s="59"/>
    </row>
    <row r="41" ht="12.75">
      <c r="B41" t="s">
        <v>31</v>
      </c>
    </row>
    <row r="42" spans="2:4" ht="12.75">
      <c r="B42" t="s">
        <v>32</v>
      </c>
      <c r="D42" t="s">
        <v>33</v>
      </c>
    </row>
    <row r="43" ht="12.75">
      <c r="D43" t="s">
        <v>34</v>
      </c>
    </row>
  </sheetData>
  <sheetProtection/>
  <mergeCells count="3">
    <mergeCell ref="A8:E8"/>
    <mergeCell ref="A12:B12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8515625" style="0" customWidth="1"/>
    <col min="2" max="2" width="43.28125" style="0" customWidth="1"/>
    <col min="3" max="3" width="14.140625" style="0" customWidth="1"/>
    <col min="4" max="4" width="12.140625" style="0" customWidth="1"/>
    <col min="5" max="5" width="9.8515625" style="0" customWidth="1"/>
  </cols>
  <sheetData>
    <row r="1" spans="1:5" ht="12.75">
      <c r="A1" s="1"/>
      <c r="B1" s="2"/>
      <c r="C1" s="3" t="s">
        <v>46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136" t="s">
        <v>51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60" t="s">
        <v>3</v>
      </c>
      <c r="B11" s="61" t="s">
        <v>4</v>
      </c>
      <c r="C11" s="62" t="s">
        <v>5</v>
      </c>
      <c r="D11" s="63" t="s">
        <v>6</v>
      </c>
      <c r="E11" s="64" t="s">
        <v>7</v>
      </c>
    </row>
    <row r="12" spans="1:5" ht="13.5" thickBot="1">
      <c r="A12" s="141" t="s">
        <v>8</v>
      </c>
      <c r="B12" s="142"/>
      <c r="C12" s="37">
        <f>C13+C17+C18+C19</f>
        <v>884728</v>
      </c>
      <c r="D12" s="37">
        <f>D13+D17+D18+D19</f>
        <v>83928</v>
      </c>
      <c r="E12" s="38">
        <f>E13+E17+E18+E19</f>
        <v>968656</v>
      </c>
    </row>
    <row r="13" spans="1:5" ht="12.75">
      <c r="A13" s="65">
        <v>3220</v>
      </c>
      <c r="B13" s="66" t="s">
        <v>9</v>
      </c>
      <c r="C13" s="67">
        <f>C14+C15+C16</f>
        <v>0</v>
      </c>
      <c r="D13" s="67">
        <f>D14+D15+D16</f>
        <v>81025</v>
      </c>
      <c r="E13" s="24">
        <f>E14+E15+E16</f>
        <v>81025</v>
      </c>
    </row>
    <row r="14" spans="1:5" ht="12.75">
      <c r="A14" s="25"/>
      <c r="B14" s="26" t="s">
        <v>10</v>
      </c>
      <c r="C14" s="27">
        <v>0</v>
      </c>
      <c r="D14" s="27">
        <v>47945</v>
      </c>
      <c r="E14" s="28">
        <f aca="true" t="shared" si="0" ref="E14:E19">SUM(C14:D14)</f>
        <v>47945</v>
      </c>
    </row>
    <row r="15" spans="1:5" ht="12.75">
      <c r="A15" s="25"/>
      <c r="B15" s="26" t="s">
        <v>11</v>
      </c>
      <c r="C15" s="27">
        <v>0</v>
      </c>
      <c r="D15" s="27">
        <v>33000</v>
      </c>
      <c r="E15" s="28">
        <f t="shared" si="0"/>
        <v>33000</v>
      </c>
    </row>
    <row r="16" spans="1:5" ht="12.75">
      <c r="A16" s="25"/>
      <c r="B16" s="26" t="s">
        <v>36</v>
      </c>
      <c r="C16" s="27">
        <v>0</v>
      </c>
      <c r="D16" s="27">
        <v>80</v>
      </c>
      <c r="E16" s="28">
        <f t="shared" si="0"/>
        <v>80</v>
      </c>
    </row>
    <row r="17" spans="1:5" ht="12.75">
      <c r="A17" s="21">
        <v>3233</v>
      </c>
      <c r="B17" s="68" t="s">
        <v>37</v>
      </c>
      <c r="C17" s="23">
        <v>0</v>
      </c>
      <c r="D17" s="23">
        <v>2903</v>
      </c>
      <c r="E17" s="69">
        <f t="shared" si="0"/>
        <v>2903</v>
      </c>
    </row>
    <row r="18" spans="1:5" ht="12.75">
      <c r="A18" s="29"/>
      <c r="B18" s="30" t="s">
        <v>12</v>
      </c>
      <c r="C18" s="31">
        <v>813154</v>
      </c>
      <c r="D18" s="31">
        <v>0</v>
      </c>
      <c r="E18" s="32">
        <f t="shared" si="0"/>
        <v>813154</v>
      </c>
    </row>
    <row r="19" spans="1:5" ht="12.75">
      <c r="A19" s="29"/>
      <c r="B19" s="30" t="s">
        <v>13</v>
      </c>
      <c r="C19" s="31">
        <v>71574</v>
      </c>
      <c r="D19" s="31">
        <v>0</v>
      </c>
      <c r="E19" s="32">
        <f t="shared" si="0"/>
        <v>71574</v>
      </c>
    </row>
    <row r="20" spans="1:5" ht="13.5" thickBot="1">
      <c r="A20" s="33"/>
      <c r="B20" s="34"/>
      <c r="C20" s="35"/>
      <c r="D20" s="35"/>
      <c r="E20" s="36"/>
    </row>
    <row r="21" spans="1:5" ht="13.5" thickBot="1">
      <c r="A21" s="141" t="s">
        <v>14</v>
      </c>
      <c r="B21" s="142"/>
      <c r="C21" s="37">
        <f>SUM(C23,C24,C26,C34,)</f>
        <v>884728</v>
      </c>
      <c r="D21" s="37">
        <f>SUM(D23,D24,D26,D34,)</f>
        <v>83928</v>
      </c>
      <c r="E21" s="38">
        <f>SUM(E23,E24,E26,E34,)</f>
        <v>968656</v>
      </c>
    </row>
    <row r="22" spans="1:5" ht="12.75">
      <c r="A22" s="70" t="s">
        <v>15</v>
      </c>
      <c r="B22" s="71" t="s">
        <v>16</v>
      </c>
      <c r="C22" s="27"/>
      <c r="D22" s="27"/>
      <c r="E22" s="28"/>
    </row>
    <row r="23" spans="1:5" ht="12.75">
      <c r="A23" s="70"/>
      <c r="B23" s="71" t="s">
        <v>38</v>
      </c>
      <c r="C23" s="27">
        <v>738380</v>
      </c>
      <c r="D23" s="27">
        <v>22746</v>
      </c>
      <c r="E23" s="28">
        <f>SUM(C23:D23)</f>
        <v>761126</v>
      </c>
    </row>
    <row r="24" spans="1:5" ht="12.75">
      <c r="A24" s="70"/>
      <c r="B24" s="71" t="s">
        <v>39</v>
      </c>
      <c r="C24" s="27">
        <v>71574</v>
      </c>
      <c r="D24" s="27">
        <v>0</v>
      </c>
      <c r="E24" s="28">
        <f>SUM(C24:D24)</f>
        <v>71574</v>
      </c>
    </row>
    <row r="25" spans="1:5" ht="12.75">
      <c r="A25" s="42" t="s">
        <v>19</v>
      </c>
      <c r="B25" s="41" t="s">
        <v>20</v>
      </c>
      <c r="C25" s="31"/>
      <c r="D25" s="31"/>
      <c r="E25" s="32"/>
    </row>
    <row r="26" spans="1:5" ht="12.75">
      <c r="A26" s="42"/>
      <c r="B26" s="43" t="s">
        <v>21</v>
      </c>
      <c r="C26" s="44">
        <v>74774</v>
      </c>
      <c r="D26" s="44">
        <v>61182</v>
      </c>
      <c r="E26" s="45">
        <f aca="true" t="shared" si="1" ref="E26:E35">SUM(C26:D26)</f>
        <v>135956</v>
      </c>
    </row>
    <row r="27" spans="1:5" ht="12.75">
      <c r="A27" s="42"/>
      <c r="B27" s="46" t="s">
        <v>22</v>
      </c>
      <c r="C27" s="31">
        <v>59770</v>
      </c>
      <c r="D27" s="31">
        <v>0</v>
      </c>
      <c r="E27" s="32">
        <f t="shared" si="1"/>
        <v>59770</v>
      </c>
    </row>
    <row r="28" spans="1:5" ht="12.75">
      <c r="A28" s="42"/>
      <c r="B28" s="46" t="s">
        <v>23</v>
      </c>
      <c r="C28" s="31">
        <v>4900</v>
      </c>
      <c r="D28" s="31">
        <v>3000</v>
      </c>
      <c r="E28" s="32">
        <f t="shared" si="1"/>
        <v>7900</v>
      </c>
    </row>
    <row r="29" spans="1:5" ht="12.75">
      <c r="A29" s="42"/>
      <c r="B29" s="47" t="s">
        <v>24</v>
      </c>
      <c r="C29" s="31">
        <v>1000</v>
      </c>
      <c r="D29" s="31">
        <v>0</v>
      </c>
      <c r="E29" s="32">
        <f t="shared" si="1"/>
        <v>1000</v>
      </c>
    </row>
    <row r="30" spans="1:5" ht="12.75">
      <c r="A30" s="42"/>
      <c r="B30" s="46" t="s">
        <v>25</v>
      </c>
      <c r="C30" s="31">
        <v>0</v>
      </c>
      <c r="D30" s="31">
        <v>500</v>
      </c>
      <c r="E30" s="32">
        <f t="shared" si="1"/>
        <v>500</v>
      </c>
    </row>
    <row r="31" spans="1:5" ht="12.75">
      <c r="A31" s="42"/>
      <c r="B31" s="46" t="s">
        <v>26</v>
      </c>
      <c r="C31" s="31">
        <v>0</v>
      </c>
      <c r="D31" s="31">
        <v>3100</v>
      </c>
      <c r="E31" s="32">
        <f t="shared" si="1"/>
        <v>3100</v>
      </c>
    </row>
    <row r="32" spans="1:5" ht="12.75">
      <c r="A32" s="72"/>
      <c r="B32" s="48" t="s">
        <v>27</v>
      </c>
      <c r="C32" s="31">
        <v>6000</v>
      </c>
      <c r="D32" s="31">
        <v>33000</v>
      </c>
      <c r="E32" s="32">
        <f t="shared" si="1"/>
        <v>39000</v>
      </c>
    </row>
    <row r="33" spans="1:5" ht="12.75">
      <c r="A33" s="42"/>
      <c r="B33" s="46" t="s">
        <v>28</v>
      </c>
      <c r="C33" s="31">
        <v>0</v>
      </c>
      <c r="D33" s="31">
        <v>11986</v>
      </c>
      <c r="E33" s="32">
        <f t="shared" si="1"/>
        <v>11986</v>
      </c>
    </row>
    <row r="34" spans="1:5" ht="12.75">
      <c r="A34" s="42"/>
      <c r="B34" s="43" t="s">
        <v>29</v>
      </c>
      <c r="C34" s="49">
        <f>C35</f>
        <v>0</v>
      </c>
      <c r="D34" s="49">
        <v>0</v>
      </c>
      <c r="E34" s="50">
        <f t="shared" si="1"/>
        <v>0</v>
      </c>
    </row>
    <row r="35" spans="1:5" ht="12.75">
      <c r="A35" s="42"/>
      <c r="B35" s="41" t="s">
        <v>30</v>
      </c>
      <c r="C35" s="73">
        <v>0</v>
      </c>
      <c r="D35" s="73">
        <v>0</v>
      </c>
      <c r="E35" s="74">
        <f t="shared" si="1"/>
        <v>0</v>
      </c>
    </row>
    <row r="36" spans="1:5" ht="13.5" thickBot="1">
      <c r="A36" s="55"/>
      <c r="B36" s="56"/>
      <c r="C36" s="57"/>
      <c r="D36" s="58"/>
      <c r="E36" s="59"/>
    </row>
    <row r="41" ht="12.75">
      <c r="B41" t="s">
        <v>31</v>
      </c>
    </row>
    <row r="42" spans="2:4" ht="12.75">
      <c r="B42" t="s">
        <v>32</v>
      </c>
      <c r="D42" t="s">
        <v>33</v>
      </c>
    </row>
    <row r="43" ht="12.75">
      <c r="D43" t="s">
        <v>34</v>
      </c>
    </row>
  </sheetData>
  <sheetProtection/>
  <mergeCells count="3">
    <mergeCell ref="A8:E8"/>
    <mergeCell ref="A12:B12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7.421875" style="0" customWidth="1"/>
    <col min="2" max="2" width="43.140625" style="0" customWidth="1"/>
    <col min="3" max="3" width="13.7109375" style="0" customWidth="1"/>
    <col min="4" max="4" width="12.7109375" style="0" customWidth="1"/>
    <col min="5" max="5" width="9.8515625" style="0" customWidth="1"/>
  </cols>
  <sheetData>
    <row r="1" spans="1:5" ht="12.75">
      <c r="A1" s="1"/>
      <c r="B1" s="2"/>
      <c r="C1" s="3" t="s">
        <v>44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136" t="s">
        <v>52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83" t="s">
        <v>3</v>
      </c>
      <c r="B11" s="84" t="s">
        <v>4</v>
      </c>
      <c r="C11" s="85" t="s">
        <v>5</v>
      </c>
      <c r="D11" s="86" t="s">
        <v>6</v>
      </c>
      <c r="E11" s="87" t="s">
        <v>7</v>
      </c>
    </row>
    <row r="12" spans="1:5" ht="13.5" thickBot="1">
      <c r="A12" s="141" t="s">
        <v>8</v>
      </c>
      <c r="B12" s="142"/>
      <c r="C12" s="37">
        <f>C13+C17+C18+C19</f>
        <v>823141</v>
      </c>
      <c r="D12" s="37">
        <f>D13+D17+D18+D19</f>
        <v>77215</v>
      </c>
      <c r="E12" s="38">
        <f>E13+E17+E18+E19</f>
        <v>900356</v>
      </c>
    </row>
    <row r="13" spans="1:5" ht="12.75">
      <c r="A13" s="88">
        <v>32</v>
      </c>
      <c r="B13" s="89" t="s">
        <v>40</v>
      </c>
      <c r="C13" s="67">
        <f>SUM(C14:C16)</f>
        <v>0</v>
      </c>
      <c r="D13" s="67">
        <f>SUM(D14:D16)</f>
        <v>76915</v>
      </c>
      <c r="E13" s="24">
        <f>SUM(E14:E16)</f>
        <v>76915</v>
      </c>
    </row>
    <row r="14" spans="1:5" ht="12.75">
      <c r="A14" s="90"/>
      <c r="B14" s="26" t="s">
        <v>10</v>
      </c>
      <c r="C14" s="27">
        <v>0</v>
      </c>
      <c r="D14" s="27">
        <v>46705</v>
      </c>
      <c r="E14" s="28">
        <f aca="true" t="shared" si="0" ref="E14:E19">SUM(C14:D14)</f>
        <v>46705</v>
      </c>
    </row>
    <row r="15" spans="1:5" ht="12.75">
      <c r="A15" s="90"/>
      <c r="B15" s="26" t="s">
        <v>11</v>
      </c>
      <c r="C15" s="27">
        <v>0</v>
      </c>
      <c r="D15" s="27">
        <v>30000</v>
      </c>
      <c r="E15" s="28">
        <f t="shared" si="0"/>
        <v>30000</v>
      </c>
    </row>
    <row r="16" spans="1:5" ht="12.75">
      <c r="A16" s="90"/>
      <c r="B16" s="26" t="s">
        <v>36</v>
      </c>
      <c r="C16" s="27">
        <v>0</v>
      </c>
      <c r="D16" s="27">
        <v>210</v>
      </c>
      <c r="E16" s="28">
        <f t="shared" si="0"/>
        <v>210</v>
      </c>
    </row>
    <row r="17" spans="1:5" ht="12.75">
      <c r="A17" s="78">
        <v>3233</v>
      </c>
      <c r="B17" s="79" t="s">
        <v>37</v>
      </c>
      <c r="C17" s="91">
        <v>0</v>
      </c>
      <c r="D17" s="91">
        <v>300</v>
      </c>
      <c r="E17" s="92">
        <f t="shared" si="0"/>
        <v>300</v>
      </c>
    </row>
    <row r="18" spans="1:5" ht="12.75">
      <c r="A18" s="93"/>
      <c r="B18" s="94" t="s">
        <v>12</v>
      </c>
      <c r="C18" s="31">
        <v>758371</v>
      </c>
      <c r="D18" s="31">
        <v>0</v>
      </c>
      <c r="E18" s="32">
        <f t="shared" si="0"/>
        <v>758371</v>
      </c>
    </row>
    <row r="19" spans="1:5" ht="12.75">
      <c r="A19" s="93"/>
      <c r="B19" s="94" t="s">
        <v>13</v>
      </c>
      <c r="C19" s="27">
        <v>64770</v>
      </c>
      <c r="D19" s="73">
        <v>0</v>
      </c>
      <c r="E19" s="74">
        <f t="shared" si="0"/>
        <v>64770</v>
      </c>
    </row>
    <row r="20" spans="1:5" ht="13.5" thickBot="1">
      <c r="A20" s="95"/>
      <c r="B20" s="96"/>
      <c r="C20" s="53"/>
      <c r="D20" s="53"/>
      <c r="E20" s="54"/>
    </row>
    <row r="21" spans="1:5" ht="13.5" thickBot="1">
      <c r="A21" s="141" t="s">
        <v>14</v>
      </c>
      <c r="B21" s="142"/>
      <c r="C21" s="37">
        <f>C23+C24+C26+C34</f>
        <v>823141</v>
      </c>
      <c r="D21" s="37">
        <f>D23+D24+D26+D34</f>
        <v>77215</v>
      </c>
      <c r="E21" s="38">
        <f>E23+E24+E26+E34</f>
        <v>900356</v>
      </c>
    </row>
    <row r="22" spans="1:5" ht="12.75">
      <c r="A22" s="39" t="s">
        <v>15</v>
      </c>
      <c r="B22" s="40" t="s">
        <v>16</v>
      </c>
      <c r="C22" s="27"/>
      <c r="D22" s="27"/>
      <c r="E22" s="28"/>
    </row>
    <row r="23" spans="1:5" ht="12.75">
      <c r="A23" s="39"/>
      <c r="B23" s="41" t="s">
        <v>38</v>
      </c>
      <c r="C23" s="27">
        <v>690178</v>
      </c>
      <c r="D23" s="27">
        <v>21408</v>
      </c>
      <c r="E23" s="28">
        <f>SUM(C23:D23)</f>
        <v>711586</v>
      </c>
    </row>
    <row r="24" spans="1:5" ht="12.75">
      <c r="A24" s="39"/>
      <c r="B24" s="41" t="s">
        <v>39</v>
      </c>
      <c r="C24" s="27">
        <v>64770</v>
      </c>
      <c r="D24" s="27">
        <v>0</v>
      </c>
      <c r="E24" s="28">
        <f>SUM(C24:D24)</f>
        <v>64770</v>
      </c>
    </row>
    <row r="25" spans="1:5" ht="12.75">
      <c r="A25" s="42" t="s">
        <v>19</v>
      </c>
      <c r="B25" s="41" t="s">
        <v>20</v>
      </c>
      <c r="C25" s="31"/>
      <c r="D25" s="31"/>
      <c r="E25" s="32"/>
    </row>
    <row r="26" spans="1:5" ht="12.75">
      <c r="A26" s="42"/>
      <c r="B26" s="43" t="s">
        <v>21</v>
      </c>
      <c r="C26" s="44">
        <v>68193</v>
      </c>
      <c r="D26" s="44">
        <v>55807</v>
      </c>
      <c r="E26" s="45">
        <f aca="true" t="shared" si="1" ref="E26:E35">SUM(C26:D26)</f>
        <v>124000</v>
      </c>
    </row>
    <row r="27" spans="1:5" ht="12.75">
      <c r="A27" s="42"/>
      <c r="B27" s="46" t="s">
        <v>22</v>
      </c>
      <c r="C27" s="31">
        <v>38491</v>
      </c>
      <c r="D27" s="31">
        <v>5509</v>
      </c>
      <c r="E27" s="32">
        <f t="shared" si="1"/>
        <v>44000</v>
      </c>
    </row>
    <row r="28" spans="1:5" ht="12.75">
      <c r="A28" s="42"/>
      <c r="B28" s="46" t="s">
        <v>23</v>
      </c>
      <c r="C28" s="31">
        <v>1201</v>
      </c>
      <c r="D28" s="31">
        <v>493</v>
      </c>
      <c r="E28" s="32">
        <f t="shared" si="1"/>
        <v>1694</v>
      </c>
    </row>
    <row r="29" spans="1:5" ht="12.75">
      <c r="A29" s="42"/>
      <c r="B29" s="47" t="s">
        <v>24</v>
      </c>
      <c r="C29" s="31">
        <v>881</v>
      </c>
      <c r="D29" s="31">
        <v>0</v>
      </c>
      <c r="E29" s="32">
        <f t="shared" si="1"/>
        <v>881</v>
      </c>
    </row>
    <row r="30" spans="1:5" ht="12.75">
      <c r="A30" s="42"/>
      <c r="B30" s="46" t="s">
        <v>25</v>
      </c>
      <c r="C30" s="31">
        <v>0</v>
      </c>
      <c r="D30" s="31">
        <v>400</v>
      </c>
      <c r="E30" s="32">
        <f t="shared" si="1"/>
        <v>400</v>
      </c>
    </row>
    <row r="31" spans="1:5" ht="12.75">
      <c r="A31" s="42"/>
      <c r="B31" s="46" t="s">
        <v>26</v>
      </c>
      <c r="C31" s="31">
        <v>1000</v>
      </c>
      <c r="D31" s="31">
        <v>1800</v>
      </c>
      <c r="E31" s="32">
        <f t="shared" si="1"/>
        <v>2800</v>
      </c>
    </row>
    <row r="32" spans="1:5" ht="12.75">
      <c r="A32" s="42"/>
      <c r="B32" s="48" t="s">
        <v>27</v>
      </c>
      <c r="C32" s="31">
        <v>5000</v>
      </c>
      <c r="D32" s="31">
        <v>30000</v>
      </c>
      <c r="E32" s="32">
        <f t="shared" si="1"/>
        <v>35000</v>
      </c>
    </row>
    <row r="33" spans="1:5" ht="12.75">
      <c r="A33" s="42"/>
      <c r="B33" s="46" t="s">
        <v>28</v>
      </c>
      <c r="C33" s="31">
        <v>0</v>
      </c>
      <c r="D33" s="31">
        <v>11676</v>
      </c>
      <c r="E33" s="32">
        <f t="shared" si="1"/>
        <v>11676</v>
      </c>
    </row>
    <row r="34" spans="1:5" ht="12.75">
      <c r="A34" s="42"/>
      <c r="B34" s="43" t="s">
        <v>29</v>
      </c>
      <c r="C34" s="49">
        <f>C35</f>
        <v>0</v>
      </c>
      <c r="D34" s="49">
        <f>D35</f>
        <v>0</v>
      </c>
      <c r="E34" s="50">
        <f t="shared" si="1"/>
        <v>0</v>
      </c>
    </row>
    <row r="35" spans="1:5" ht="12.75">
      <c r="A35" s="42"/>
      <c r="B35" s="41" t="s">
        <v>30</v>
      </c>
      <c r="C35" s="73">
        <v>0</v>
      </c>
      <c r="D35" s="73">
        <v>0</v>
      </c>
      <c r="E35" s="74">
        <f t="shared" si="1"/>
        <v>0</v>
      </c>
    </row>
    <row r="36" spans="1:5" ht="13.5" thickBot="1">
      <c r="A36" s="55"/>
      <c r="B36" s="56"/>
      <c r="C36" s="57"/>
      <c r="D36" s="58"/>
      <c r="E36" s="59"/>
    </row>
    <row r="41" ht="12.75">
      <c r="B41" t="s">
        <v>31</v>
      </c>
    </row>
    <row r="42" spans="2:4" ht="12.75">
      <c r="B42" t="s">
        <v>32</v>
      </c>
      <c r="D42" t="s">
        <v>33</v>
      </c>
    </row>
    <row r="43" ht="12.75">
      <c r="D43" t="s">
        <v>34</v>
      </c>
    </row>
  </sheetData>
  <sheetProtection/>
  <mergeCells count="3">
    <mergeCell ref="A8:E8"/>
    <mergeCell ref="A12:B12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28125" style="0" customWidth="1"/>
    <col min="2" max="2" width="36.421875" style="0" customWidth="1"/>
    <col min="3" max="3" width="13.57421875" style="0" customWidth="1"/>
    <col min="4" max="4" width="13.00390625" style="0" customWidth="1"/>
    <col min="5" max="5" width="9.28125" style="0" customWidth="1"/>
  </cols>
  <sheetData>
    <row r="1" spans="1:5" ht="12.75">
      <c r="A1" s="1"/>
      <c r="B1" s="2"/>
      <c r="C1" s="3" t="s">
        <v>0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136" t="s">
        <v>53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14" t="s">
        <v>3</v>
      </c>
      <c r="B11" s="15" t="s">
        <v>4</v>
      </c>
      <c r="C11" s="16" t="s">
        <v>5</v>
      </c>
      <c r="D11" s="17" t="s">
        <v>6</v>
      </c>
      <c r="E11" s="18" t="s">
        <v>7</v>
      </c>
    </row>
    <row r="12" spans="1:5" ht="13.5" thickBot="1">
      <c r="A12" s="141" t="s">
        <v>8</v>
      </c>
      <c r="B12" s="142"/>
      <c r="C12" s="37">
        <f>SUM(C13:C14)</f>
        <v>435690</v>
      </c>
      <c r="D12" s="37">
        <f>SUM(D13:D14)</f>
        <v>37550</v>
      </c>
      <c r="E12" s="38">
        <f>SUM(E13:E14)</f>
        <v>473240</v>
      </c>
    </row>
    <row r="13" spans="1:5" ht="12.75">
      <c r="A13" s="90">
        <v>32</v>
      </c>
      <c r="B13" s="97" t="s">
        <v>40</v>
      </c>
      <c r="C13" s="27">
        <v>0</v>
      </c>
      <c r="D13" s="27">
        <v>37550</v>
      </c>
      <c r="E13" s="28">
        <f>SUM(C13:D13)</f>
        <v>37550</v>
      </c>
    </row>
    <row r="14" spans="1:5" ht="12.75">
      <c r="A14" s="93"/>
      <c r="B14" s="94" t="s">
        <v>12</v>
      </c>
      <c r="C14" s="31">
        <v>435690</v>
      </c>
      <c r="D14" s="31">
        <v>0</v>
      </c>
      <c r="E14" s="32">
        <f>SUM(C14:D14)</f>
        <v>435690</v>
      </c>
    </row>
    <row r="15" spans="1:5" ht="13.5" thickBot="1">
      <c r="A15" s="98"/>
      <c r="B15" s="11"/>
      <c r="C15" s="53"/>
      <c r="D15" s="53"/>
      <c r="E15" s="54"/>
    </row>
    <row r="16" spans="1:5" ht="13.5" thickBot="1">
      <c r="A16" s="141" t="s">
        <v>14</v>
      </c>
      <c r="B16" s="142"/>
      <c r="C16" s="37">
        <f>SUM(C17:C18)</f>
        <v>435690</v>
      </c>
      <c r="D16" s="37">
        <f>SUM(D17:D18)</f>
        <v>37550</v>
      </c>
      <c r="E16" s="38">
        <f>SUM(E17:E18)</f>
        <v>473240</v>
      </c>
    </row>
    <row r="17" spans="1:5" ht="12.75">
      <c r="A17" s="99" t="s">
        <v>15</v>
      </c>
      <c r="B17" s="100" t="s">
        <v>16</v>
      </c>
      <c r="C17" s="101">
        <v>412510</v>
      </c>
      <c r="D17" s="101">
        <v>12000</v>
      </c>
      <c r="E17" s="102">
        <f aca="true" t="shared" si="0" ref="E17:E24">SUM(C17:D17)</f>
        <v>424510</v>
      </c>
    </row>
    <row r="18" spans="1:5" ht="12.75">
      <c r="A18" s="42" t="s">
        <v>19</v>
      </c>
      <c r="B18" s="41" t="s">
        <v>41</v>
      </c>
      <c r="C18" s="23">
        <v>23180</v>
      </c>
      <c r="D18" s="23">
        <v>25550</v>
      </c>
      <c r="E18" s="69">
        <f t="shared" si="0"/>
        <v>48730</v>
      </c>
    </row>
    <row r="19" spans="1:5" ht="12.75">
      <c r="A19" s="42"/>
      <c r="B19" s="41" t="s">
        <v>22</v>
      </c>
      <c r="C19" s="31">
        <v>1300</v>
      </c>
      <c r="D19" s="31">
        <v>9200</v>
      </c>
      <c r="E19" s="32">
        <f t="shared" si="0"/>
        <v>10500</v>
      </c>
    </row>
    <row r="20" spans="1:5" ht="12.75">
      <c r="A20" s="42"/>
      <c r="B20" s="41" t="s">
        <v>23</v>
      </c>
      <c r="C20" s="31">
        <v>7000</v>
      </c>
      <c r="D20" s="31">
        <v>3000</v>
      </c>
      <c r="E20" s="32">
        <f t="shared" si="0"/>
        <v>10000</v>
      </c>
    </row>
    <row r="21" spans="1:5" ht="12.75">
      <c r="A21" s="42"/>
      <c r="B21" s="47" t="s">
        <v>24</v>
      </c>
      <c r="C21" s="31">
        <v>600</v>
      </c>
      <c r="D21" s="31">
        <v>0</v>
      </c>
      <c r="E21" s="32">
        <f t="shared" si="0"/>
        <v>600</v>
      </c>
    </row>
    <row r="22" spans="1:5" ht="12.75">
      <c r="A22" s="42"/>
      <c r="B22" s="41" t="s">
        <v>25</v>
      </c>
      <c r="C22" s="31">
        <v>500</v>
      </c>
      <c r="D22" s="31">
        <v>2500</v>
      </c>
      <c r="E22" s="32">
        <f t="shared" si="0"/>
        <v>3000</v>
      </c>
    </row>
    <row r="23" spans="1:5" ht="12.75">
      <c r="A23" s="42"/>
      <c r="B23" s="46" t="s">
        <v>26</v>
      </c>
      <c r="C23" s="31">
        <v>3500</v>
      </c>
      <c r="D23" s="31">
        <v>2500</v>
      </c>
      <c r="E23" s="32">
        <f t="shared" si="0"/>
        <v>6000</v>
      </c>
    </row>
    <row r="24" spans="1:5" ht="13.5" thickBot="1">
      <c r="A24" s="107"/>
      <c r="B24" s="108" t="s">
        <v>42</v>
      </c>
      <c r="C24" s="109">
        <v>2650</v>
      </c>
      <c r="D24" s="110">
        <v>3350</v>
      </c>
      <c r="E24" s="111">
        <f t="shared" si="0"/>
        <v>6000</v>
      </c>
    </row>
    <row r="25" spans="1:5" ht="12.75">
      <c r="A25" s="1"/>
      <c r="B25" s="2"/>
      <c r="C25" s="5"/>
      <c r="D25" s="6"/>
      <c r="E25" s="6"/>
    </row>
    <row r="31" ht="12.75">
      <c r="B31" t="s">
        <v>31</v>
      </c>
    </row>
    <row r="32" spans="2:4" ht="12.75">
      <c r="B32" t="s">
        <v>32</v>
      </c>
      <c r="D32" t="s">
        <v>33</v>
      </c>
    </row>
    <row r="33" ht="12.75">
      <c r="D33" t="s">
        <v>34</v>
      </c>
    </row>
  </sheetData>
  <sheetProtection/>
  <mergeCells count="3">
    <mergeCell ref="A8:E8"/>
    <mergeCell ref="A12:B12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36.421875" style="0" customWidth="1"/>
    <col min="3" max="3" width="13.421875" style="0" customWidth="1"/>
    <col min="4" max="4" width="12.140625" style="0" customWidth="1"/>
    <col min="5" max="5" width="10.28125" style="0" customWidth="1"/>
  </cols>
  <sheetData>
    <row r="1" spans="1:5" ht="12.75">
      <c r="A1" s="1"/>
      <c r="B1" s="2"/>
      <c r="C1" s="3" t="s">
        <v>47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136" t="s">
        <v>54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5.75">
      <c r="A10" s="7"/>
      <c r="B10" s="8"/>
      <c r="C10" s="9"/>
      <c r="D10" s="9"/>
      <c r="E10" s="9"/>
    </row>
    <row r="11" spans="1:5" ht="13.5" thickBot="1">
      <c r="A11" s="10"/>
      <c r="B11" s="11"/>
      <c r="C11" s="12"/>
      <c r="D11" s="12"/>
      <c r="E11" s="13" t="s">
        <v>2</v>
      </c>
    </row>
    <row r="12" spans="1:5" ht="26.25" thickBot="1">
      <c r="A12" s="14" t="s">
        <v>3</v>
      </c>
      <c r="B12" s="15" t="s">
        <v>4</v>
      </c>
      <c r="C12" s="16" t="s">
        <v>5</v>
      </c>
      <c r="D12" s="17" t="s">
        <v>6</v>
      </c>
      <c r="E12" s="18" t="s">
        <v>7</v>
      </c>
    </row>
    <row r="13" spans="1:5" ht="13.5" thickBot="1">
      <c r="A13" s="141" t="s">
        <v>8</v>
      </c>
      <c r="B13" s="142"/>
      <c r="C13" s="37">
        <f>SUM(C14:C16)</f>
        <v>358951</v>
      </c>
      <c r="D13" s="37">
        <f>SUM(D14:D16)</f>
        <v>38547</v>
      </c>
      <c r="E13" s="38">
        <f>SUM(E14:E16)</f>
        <v>397498</v>
      </c>
    </row>
    <row r="14" spans="1:5" ht="12.75">
      <c r="A14" s="90">
        <v>32</v>
      </c>
      <c r="B14" s="97" t="s">
        <v>40</v>
      </c>
      <c r="C14" s="27">
        <v>0</v>
      </c>
      <c r="D14" s="27">
        <v>38047</v>
      </c>
      <c r="E14" s="28">
        <f>SUM(C14:D14)</f>
        <v>38047</v>
      </c>
    </row>
    <row r="15" spans="1:5" ht="12.75">
      <c r="A15" s="93">
        <v>3233</v>
      </c>
      <c r="B15" s="52" t="s">
        <v>37</v>
      </c>
      <c r="C15" s="27">
        <v>0</v>
      </c>
      <c r="D15" s="27">
        <v>500</v>
      </c>
      <c r="E15" s="28">
        <f>SUM(C15:D15)</f>
        <v>500</v>
      </c>
    </row>
    <row r="16" spans="1:5" ht="12.75">
      <c r="A16" s="93"/>
      <c r="B16" s="94" t="s">
        <v>12</v>
      </c>
      <c r="C16" s="31">
        <v>358951</v>
      </c>
      <c r="D16" s="31">
        <v>0</v>
      </c>
      <c r="E16" s="32">
        <f>SUM(C16:D16)</f>
        <v>358951</v>
      </c>
    </row>
    <row r="17" spans="1:5" ht="13.5" thickBot="1">
      <c r="A17" s="98"/>
      <c r="B17" s="11"/>
      <c r="C17" s="53"/>
      <c r="D17" s="53"/>
      <c r="E17" s="54"/>
    </row>
    <row r="18" spans="1:5" ht="13.5" thickBot="1">
      <c r="A18" s="141" t="s">
        <v>14</v>
      </c>
      <c r="B18" s="142"/>
      <c r="C18" s="37">
        <f>SUM(C19:C20)</f>
        <v>358951</v>
      </c>
      <c r="D18" s="37">
        <f>SUM(D19:D20)</f>
        <v>38547</v>
      </c>
      <c r="E18" s="38">
        <f>SUM(E19:E20)</f>
        <v>397498</v>
      </c>
    </row>
    <row r="19" spans="1:5" ht="12.75">
      <c r="A19" s="39" t="s">
        <v>15</v>
      </c>
      <c r="B19" s="40" t="s">
        <v>16</v>
      </c>
      <c r="C19" s="27">
        <v>312739</v>
      </c>
      <c r="D19" s="27">
        <v>8000</v>
      </c>
      <c r="E19" s="28">
        <f aca="true" t="shared" si="0" ref="E19:E26">SUM(C19:D19)</f>
        <v>320739</v>
      </c>
    </row>
    <row r="20" spans="1:5" ht="12.75">
      <c r="A20" s="42" t="s">
        <v>19</v>
      </c>
      <c r="B20" s="41" t="s">
        <v>41</v>
      </c>
      <c r="C20" s="23">
        <v>46212</v>
      </c>
      <c r="D20" s="23">
        <v>30547</v>
      </c>
      <c r="E20" s="69">
        <f t="shared" si="0"/>
        <v>76759</v>
      </c>
    </row>
    <row r="21" spans="1:5" ht="12.75">
      <c r="A21" s="42"/>
      <c r="B21" s="41" t="s">
        <v>22</v>
      </c>
      <c r="C21" s="31">
        <v>9242</v>
      </c>
      <c r="D21" s="31">
        <v>18500</v>
      </c>
      <c r="E21" s="32">
        <f t="shared" si="0"/>
        <v>27742</v>
      </c>
    </row>
    <row r="22" spans="1:5" ht="12.75">
      <c r="A22" s="42"/>
      <c r="B22" s="41" t="s">
        <v>23</v>
      </c>
      <c r="C22" s="31">
        <v>1000</v>
      </c>
      <c r="D22" s="31">
        <v>1000</v>
      </c>
      <c r="E22" s="32">
        <f t="shared" si="0"/>
        <v>2000</v>
      </c>
    </row>
    <row r="23" spans="1:5" ht="12.75">
      <c r="A23" s="42"/>
      <c r="B23" s="47" t="s">
        <v>24</v>
      </c>
      <c r="C23" s="31">
        <v>700</v>
      </c>
      <c r="D23" s="31">
        <v>0</v>
      </c>
      <c r="E23" s="32">
        <f t="shared" si="0"/>
        <v>700</v>
      </c>
    </row>
    <row r="24" spans="1:5" ht="12.75">
      <c r="A24" s="42"/>
      <c r="B24" s="41" t="s">
        <v>25</v>
      </c>
      <c r="C24" s="31">
        <v>1500</v>
      </c>
      <c r="D24" s="31">
        <v>0</v>
      </c>
      <c r="E24" s="32">
        <f t="shared" si="0"/>
        <v>1500</v>
      </c>
    </row>
    <row r="25" spans="1:5" ht="12.75">
      <c r="A25" s="42"/>
      <c r="B25" s="41" t="s">
        <v>26</v>
      </c>
      <c r="C25" s="31">
        <v>1000</v>
      </c>
      <c r="D25" s="31">
        <v>2000</v>
      </c>
      <c r="E25" s="32">
        <f t="shared" si="0"/>
        <v>3000</v>
      </c>
    </row>
    <row r="26" spans="1:5" ht="13.5" thickBot="1">
      <c r="A26" s="103"/>
      <c r="B26" s="106" t="s">
        <v>43</v>
      </c>
      <c r="C26" s="104">
        <v>4000</v>
      </c>
      <c r="D26" s="104">
        <v>6000</v>
      </c>
      <c r="E26" s="105">
        <f t="shared" si="0"/>
        <v>10000</v>
      </c>
    </row>
    <row r="33" ht="12.75">
      <c r="B33" t="s">
        <v>31</v>
      </c>
    </row>
    <row r="34" spans="2:4" ht="12.75">
      <c r="B34" t="s">
        <v>32</v>
      </c>
      <c r="D34" t="s">
        <v>33</v>
      </c>
    </row>
    <row r="35" ht="12.75">
      <c r="D35" t="s">
        <v>34</v>
      </c>
    </row>
  </sheetData>
  <sheetProtection/>
  <mergeCells count="3">
    <mergeCell ref="A8:E8"/>
    <mergeCell ref="A13:B13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8.00390625" style="0" customWidth="1"/>
    <col min="2" max="2" width="35.8515625" style="0" customWidth="1"/>
    <col min="3" max="3" width="14.140625" style="0" customWidth="1"/>
    <col min="4" max="4" width="11.57421875" style="0" customWidth="1"/>
    <col min="5" max="5" width="11.140625" style="0" customWidth="1"/>
  </cols>
  <sheetData>
    <row r="1" spans="1:6" ht="12.75">
      <c r="A1" s="1"/>
      <c r="B1" s="2"/>
      <c r="C1" s="3" t="s">
        <v>56</v>
      </c>
      <c r="D1" s="3"/>
      <c r="E1" s="4"/>
      <c r="F1" s="4"/>
    </row>
    <row r="2" spans="1:6" ht="12.75">
      <c r="A2" s="1"/>
      <c r="B2" s="2"/>
      <c r="C2" s="3" t="s">
        <v>1</v>
      </c>
      <c r="D2" s="3"/>
      <c r="E2" s="4"/>
      <c r="F2" s="4"/>
    </row>
    <row r="3" spans="1:6" ht="12.75">
      <c r="A3" s="1"/>
      <c r="B3" s="2"/>
      <c r="C3" s="3" t="s">
        <v>48</v>
      </c>
      <c r="D3" s="3"/>
      <c r="E3" s="4"/>
      <c r="F3" s="4"/>
    </row>
    <row r="4" spans="1:6" ht="12.75">
      <c r="A4" s="1"/>
      <c r="B4" s="2"/>
      <c r="C4" s="3" t="s">
        <v>78</v>
      </c>
      <c r="D4" s="3"/>
      <c r="E4" s="4"/>
      <c r="F4" s="4"/>
    </row>
    <row r="5" spans="1:5" ht="12.75">
      <c r="A5" s="1"/>
      <c r="B5" s="2"/>
      <c r="C5" s="3"/>
      <c r="D5" s="4"/>
      <c r="E5" s="6"/>
    </row>
    <row r="6" spans="1:5" ht="12.75">
      <c r="A6" s="1"/>
      <c r="B6" s="2"/>
      <c r="C6" s="3"/>
      <c r="D6" s="4"/>
      <c r="E6" s="6"/>
    </row>
    <row r="7" spans="1:5" ht="12.75">
      <c r="A7" s="1"/>
      <c r="B7" s="2"/>
      <c r="C7" s="5"/>
      <c r="D7" s="6"/>
      <c r="E7" s="6"/>
    </row>
    <row r="8" spans="1:5" ht="15.75">
      <c r="A8" s="136" t="s">
        <v>57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83" t="s">
        <v>3</v>
      </c>
      <c r="B11" s="84" t="s">
        <v>4</v>
      </c>
      <c r="C11" s="85" t="s">
        <v>5</v>
      </c>
      <c r="D11" s="86" t="s">
        <v>6</v>
      </c>
      <c r="E11" s="87" t="s">
        <v>7</v>
      </c>
    </row>
    <row r="12" spans="1:5" ht="13.5" thickBot="1">
      <c r="A12" s="141" t="s">
        <v>8</v>
      </c>
      <c r="B12" s="142"/>
      <c r="C12" s="37">
        <f>SUM(C13:C14)</f>
        <v>82641</v>
      </c>
      <c r="D12" s="37">
        <f>SUM(D13:D14)</f>
        <v>19000</v>
      </c>
      <c r="E12" s="38">
        <f>SUM(E13:E14)</f>
        <v>101641</v>
      </c>
    </row>
    <row r="13" spans="1:5" ht="12.75">
      <c r="A13" s="90">
        <v>32</v>
      </c>
      <c r="B13" s="97" t="s">
        <v>40</v>
      </c>
      <c r="C13" s="27">
        <v>0</v>
      </c>
      <c r="D13" s="27">
        <v>19000</v>
      </c>
      <c r="E13" s="28">
        <f>SUM(C13:D13)</f>
        <v>19000</v>
      </c>
    </row>
    <row r="14" spans="1:5" ht="12.75">
      <c r="A14" s="93"/>
      <c r="B14" s="94" t="s">
        <v>12</v>
      </c>
      <c r="C14" s="31">
        <v>82641</v>
      </c>
      <c r="D14" s="31">
        <v>0</v>
      </c>
      <c r="E14" s="32">
        <f>SUM(C14:D14)</f>
        <v>82641</v>
      </c>
    </row>
    <row r="15" spans="1:5" ht="13.5" thickBot="1">
      <c r="A15" s="98"/>
      <c r="B15" s="11"/>
      <c r="C15" s="53"/>
      <c r="D15" s="35"/>
      <c r="E15" s="54"/>
    </row>
    <row r="16" spans="1:5" ht="13.5" thickBot="1">
      <c r="A16" s="141" t="s">
        <v>14</v>
      </c>
      <c r="B16" s="142"/>
      <c r="C16" s="37">
        <f>SUM(C17:C18)</f>
        <v>82641</v>
      </c>
      <c r="D16" s="37">
        <f>SUM(D17:D18)</f>
        <v>19000</v>
      </c>
      <c r="E16" s="38">
        <f>SUM(E17:E18)</f>
        <v>101641</v>
      </c>
    </row>
    <row r="17" spans="1:5" ht="12.75">
      <c r="A17" s="39" t="s">
        <v>15</v>
      </c>
      <c r="B17" s="40" t="s">
        <v>16</v>
      </c>
      <c r="C17" s="27">
        <v>52395</v>
      </c>
      <c r="D17" s="27">
        <v>5000</v>
      </c>
      <c r="E17" s="28">
        <f aca="true" t="shared" si="0" ref="E17:E24">SUM(C17:D17)</f>
        <v>57395</v>
      </c>
    </row>
    <row r="18" spans="1:5" ht="12.75">
      <c r="A18" s="42" t="s">
        <v>19</v>
      </c>
      <c r="B18" s="41" t="s">
        <v>41</v>
      </c>
      <c r="C18" s="31">
        <v>30246</v>
      </c>
      <c r="D18" s="31">
        <v>14000</v>
      </c>
      <c r="E18" s="32">
        <f t="shared" si="0"/>
        <v>44246</v>
      </c>
    </row>
    <row r="19" spans="1:5" ht="12.75">
      <c r="A19" s="42"/>
      <c r="B19" s="46" t="s">
        <v>22</v>
      </c>
      <c r="C19" s="31">
        <v>107</v>
      </c>
      <c r="D19" s="31">
        <v>2120</v>
      </c>
      <c r="E19" s="32">
        <f t="shared" si="0"/>
        <v>2227</v>
      </c>
    </row>
    <row r="20" spans="1:5" ht="12.75">
      <c r="A20" s="42"/>
      <c r="B20" s="46" t="s">
        <v>23</v>
      </c>
      <c r="C20" s="31">
        <v>0</v>
      </c>
      <c r="D20" s="31">
        <v>0</v>
      </c>
      <c r="E20" s="32">
        <f t="shared" si="0"/>
        <v>0</v>
      </c>
    </row>
    <row r="21" spans="1:5" ht="12.75">
      <c r="A21" s="42"/>
      <c r="B21" s="47" t="s">
        <v>24</v>
      </c>
      <c r="C21" s="31">
        <v>300</v>
      </c>
      <c r="D21" s="31">
        <v>0</v>
      </c>
      <c r="E21" s="32">
        <f t="shared" si="0"/>
        <v>300</v>
      </c>
    </row>
    <row r="22" spans="1:5" ht="12.75">
      <c r="A22" s="42"/>
      <c r="B22" s="46" t="s">
        <v>25</v>
      </c>
      <c r="C22" s="31">
        <v>500</v>
      </c>
      <c r="D22" s="31">
        <v>0</v>
      </c>
      <c r="E22" s="32">
        <f t="shared" si="0"/>
        <v>500</v>
      </c>
    </row>
    <row r="23" spans="1:5" ht="12.75">
      <c r="A23" s="42"/>
      <c r="B23" s="46" t="s">
        <v>26</v>
      </c>
      <c r="C23" s="31">
        <v>20</v>
      </c>
      <c r="D23" s="31">
        <v>480</v>
      </c>
      <c r="E23" s="32">
        <f t="shared" si="0"/>
        <v>500</v>
      </c>
    </row>
    <row r="24" spans="1:5" ht="12.75">
      <c r="A24" s="51"/>
      <c r="B24" s="46" t="s">
        <v>55</v>
      </c>
      <c r="C24" s="35">
        <v>300</v>
      </c>
      <c r="D24" s="35">
        <v>0</v>
      </c>
      <c r="E24" s="36">
        <f t="shared" si="0"/>
        <v>300</v>
      </c>
    </row>
    <row r="25" spans="1:5" ht="13.5" thickBot="1">
      <c r="A25" s="103"/>
      <c r="B25" s="113"/>
      <c r="C25" s="114"/>
      <c r="D25" s="104"/>
      <c r="E25" s="115"/>
    </row>
    <row r="32" ht="12.75">
      <c r="B32" t="s">
        <v>31</v>
      </c>
    </row>
    <row r="33" spans="2:4" ht="12.75">
      <c r="B33" t="s">
        <v>32</v>
      </c>
      <c r="D33" t="s">
        <v>33</v>
      </c>
    </row>
    <row r="34" ht="12.75">
      <c r="D34" t="s">
        <v>34</v>
      </c>
    </row>
  </sheetData>
  <sheetProtection/>
  <mergeCells count="3">
    <mergeCell ref="A8:E8"/>
    <mergeCell ref="A12:B12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29.57421875" style="0" customWidth="1"/>
    <col min="3" max="3" width="15.57421875" style="0" customWidth="1"/>
    <col min="4" max="4" width="12.8515625" style="0" customWidth="1"/>
    <col min="5" max="5" width="13.28125" style="0" customWidth="1"/>
  </cols>
  <sheetData>
    <row r="1" spans="1:5" ht="12.75">
      <c r="A1" s="1"/>
      <c r="B1" s="2"/>
      <c r="C1" s="3" t="s">
        <v>58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78</v>
      </c>
      <c r="D4" s="4"/>
      <c r="E4" s="4"/>
    </row>
    <row r="5" spans="1:5" ht="12.75">
      <c r="A5" s="1"/>
      <c r="B5" s="2"/>
      <c r="C5" s="3"/>
      <c r="D5" s="4"/>
      <c r="E5" s="4"/>
    </row>
    <row r="6" spans="1:5" ht="12.75">
      <c r="A6" s="1"/>
      <c r="B6" s="2"/>
      <c r="C6" s="3"/>
      <c r="D6" s="4"/>
      <c r="E6" s="4"/>
    </row>
    <row r="7" spans="1:5" ht="12.75">
      <c r="A7" s="1"/>
      <c r="B7" s="2"/>
      <c r="C7" s="3"/>
      <c r="D7" s="4"/>
      <c r="E7" s="4"/>
    </row>
    <row r="8" spans="1:5" ht="15.75">
      <c r="A8" s="136" t="s">
        <v>59</v>
      </c>
      <c r="B8" s="137"/>
      <c r="C8" s="138"/>
      <c r="D8" s="138"/>
      <c r="E8" s="138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 thickBot="1">
      <c r="A11" s="14" t="s">
        <v>3</v>
      </c>
      <c r="B11" s="15" t="s">
        <v>4</v>
      </c>
      <c r="C11" s="16" t="s">
        <v>5</v>
      </c>
      <c r="D11" s="17" t="s">
        <v>6</v>
      </c>
      <c r="E11" s="18" t="s">
        <v>7</v>
      </c>
    </row>
    <row r="12" spans="1:5" ht="13.5" thickBot="1">
      <c r="A12" s="141" t="s">
        <v>8</v>
      </c>
      <c r="B12" s="142"/>
      <c r="C12" s="37">
        <f>SUM(C13:C15)</f>
        <v>430226</v>
      </c>
      <c r="D12" s="37">
        <f>SUM(D13:D15)</f>
        <v>135000</v>
      </c>
      <c r="E12" s="38">
        <f>SUM(C12:D12)</f>
        <v>565226</v>
      </c>
    </row>
    <row r="13" spans="1:5" ht="12.75">
      <c r="A13" s="90">
        <v>32</v>
      </c>
      <c r="B13" s="97" t="s">
        <v>40</v>
      </c>
      <c r="C13" s="27">
        <v>0</v>
      </c>
      <c r="D13" s="27">
        <v>98000</v>
      </c>
      <c r="E13" s="28">
        <f>SUM(C13:D13)</f>
        <v>98000</v>
      </c>
    </row>
    <row r="14" spans="1:5" ht="12.75">
      <c r="A14" s="93">
        <v>3233</v>
      </c>
      <c r="B14" s="52" t="s">
        <v>37</v>
      </c>
      <c r="C14" s="31">
        <v>0</v>
      </c>
      <c r="D14" s="31">
        <v>37000</v>
      </c>
      <c r="E14" s="32">
        <f>SUM(C14:D14)</f>
        <v>37000</v>
      </c>
    </row>
    <row r="15" spans="1:5" ht="12.75">
      <c r="A15" s="93"/>
      <c r="B15" s="94" t="s">
        <v>12</v>
      </c>
      <c r="C15" s="31">
        <v>430226</v>
      </c>
      <c r="D15" s="31">
        <v>0</v>
      </c>
      <c r="E15" s="32">
        <f>SUM(C15:D15)</f>
        <v>430226</v>
      </c>
    </row>
    <row r="16" spans="1:5" ht="13.5" thickBot="1">
      <c r="A16" s="98"/>
      <c r="B16" s="11"/>
      <c r="C16" s="53"/>
      <c r="D16" s="53"/>
      <c r="E16" s="54"/>
    </row>
    <row r="17" spans="1:5" ht="13.5" thickBot="1">
      <c r="A17" s="141" t="s">
        <v>14</v>
      </c>
      <c r="B17" s="142"/>
      <c r="C17" s="37">
        <f>SUM(C18:C19)</f>
        <v>430226</v>
      </c>
      <c r="D17" s="37">
        <f>SUM(D18:D19)</f>
        <v>135000</v>
      </c>
      <c r="E17" s="38">
        <f>SUM(C17:D17)</f>
        <v>565226</v>
      </c>
    </row>
    <row r="18" spans="1:5" ht="12.75">
      <c r="A18" s="99" t="s">
        <v>15</v>
      </c>
      <c r="B18" s="100" t="s">
        <v>16</v>
      </c>
      <c r="C18" s="101">
        <v>299370</v>
      </c>
      <c r="D18" s="101">
        <v>25607</v>
      </c>
      <c r="E18" s="102">
        <f aca="true" t="shared" si="0" ref="E18:E24">SUM(C18:D18)</f>
        <v>324977</v>
      </c>
    </row>
    <row r="19" spans="1:5" ht="12.75">
      <c r="A19" s="42" t="s">
        <v>19</v>
      </c>
      <c r="B19" s="41" t="s">
        <v>41</v>
      </c>
      <c r="C19" s="31">
        <v>130856</v>
      </c>
      <c r="D19" s="31">
        <v>109393</v>
      </c>
      <c r="E19" s="32">
        <f t="shared" si="0"/>
        <v>240249</v>
      </c>
    </row>
    <row r="20" spans="1:5" ht="12.75">
      <c r="A20" s="42"/>
      <c r="B20" s="41" t="s">
        <v>22</v>
      </c>
      <c r="C20" s="31">
        <v>37936</v>
      </c>
      <c r="D20" s="31">
        <v>104393</v>
      </c>
      <c r="E20" s="32">
        <f t="shared" si="0"/>
        <v>142329</v>
      </c>
    </row>
    <row r="21" spans="1:5" ht="12.75">
      <c r="A21" s="42"/>
      <c r="B21" s="41" t="s">
        <v>23</v>
      </c>
      <c r="C21" s="31">
        <v>15000</v>
      </c>
      <c r="D21" s="31">
        <v>5000</v>
      </c>
      <c r="E21" s="32">
        <f t="shared" si="0"/>
        <v>20000</v>
      </c>
    </row>
    <row r="22" spans="1:5" ht="12.75">
      <c r="A22" s="42"/>
      <c r="B22" s="47" t="s">
        <v>24</v>
      </c>
      <c r="C22" s="31">
        <v>1400</v>
      </c>
      <c r="D22" s="31">
        <v>0</v>
      </c>
      <c r="E22" s="32">
        <f t="shared" si="0"/>
        <v>1400</v>
      </c>
    </row>
    <row r="23" spans="1:5" ht="12.75">
      <c r="A23" s="42"/>
      <c r="B23" s="41" t="s">
        <v>25</v>
      </c>
      <c r="C23" s="31">
        <v>1300</v>
      </c>
      <c r="D23" s="31">
        <v>0</v>
      </c>
      <c r="E23" s="32">
        <f t="shared" si="0"/>
        <v>1300</v>
      </c>
    </row>
    <row r="24" spans="1:5" ht="12.75">
      <c r="A24" s="42"/>
      <c r="B24" s="41" t="s">
        <v>26</v>
      </c>
      <c r="C24" s="31">
        <v>25000</v>
      </c>
      <c r="D24" s="31">
        <v>0</v>
      </c>
      <c r="E24" s="32">
        <f t="shared" si="0"/>
        <v>25000</v>
      </c>
    </row>
    <row r="25" spans="1:5" ht="13.5" thickBot="1">
      <c r="A25" s="103"/>
      <c r="B25" s="106"/>
      <c r="C25" s="114"/>
      <c r="D25" s="114"/>
      <c r="E25" s="115"/>
    </row>
    <row r="31" ht="12.75">
      <c r="B31" t="s">
        <v>31</v>
      </c>
    </row>
    <row r="32" spans="2:4" ht="12.75">
      <c r="B32" t="s">
        <v>32</v>
      </c>
      <c r="D32" t="s">
        <v>33</v>
      </c>
    </row>
    <row r="33" ht="12.75">
      <c r="D33" t="s">
        <v>34</v>
      </c>
    </row>
  </sheetData>
  <sheetProtection/>
  <mergeCells count="3">
    <mergeCell ref="A8:E8"/>
    <mergeCell ref="A12:B1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31.00390625" style="0" customWidth="1"/>
    <col min="3" max="3" width="13.7109375" style="0" customWidth="1"/>
    <col min="4" max="5" width="12.57421875" style="0" customWidth="1"/>
  </cols>
  <sheetData>
    <row r="1" spans="1:5" ht="12.75">
      <c r="A1" s="1"/>
      <c r="B1" s="2"/>
      <c r="C1" s="3" t="s">
        <v>62</v>
      </c>
      <c r="D1" s="4"/>
      <c r="E1" s="4"/>
    </row>
    <row r="2" spans="1:5" ht="12.75">
      <c r="A2" s="1"/>
      <c r="B2" s="2"/>
      <c r="C2" s="3" t="s">
        <v>1</v>
      </c>
      <c r="D2" s="4"/>
      <c r="E2" s="4"/>
    </row>
    <row r="3" spans="1:5" ht="12.75">
      <c r="A3" s="1"/>
      <c r="B3" s="2"/>
      <c r="C3" s="3" t="s">
        <v>48</v>
      </c>
      <c r="D3" s="4"/>
      <c r="E3" s="4"/>
    </row>
    <row r="4" spans="1:5" ht="12.75">
      <c r="A4" s="1"/>
      <c r="B4" s="2"/>
      <c r="C4" s="3" t="s">
        <v>78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136" t="s">
        <v>63</v>
      </c>
      <c r="B7" s="137"/>
      <c r="C7" s="138"/>
      <c r="D7" s="138"/>
      <c r="E7" s="138"/>
    </row>
    <row r="8" spans="1:5" ht="15.7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2</v>
      </c>
    </row>
    <row r="10" spans="1:5" ht="26.25" thickBot="1">
      <c r="A10" s="83" t="s">
        <v>3</v>
      </c>
      <c r="B10" s="84" t="s">
        <v>4</v>
      </c>
      <c r="C10" s="85" t="s">
        <v>5</v>
      </c>
      <c r="D10" s="86" t="s">
        <v>6</v>
      </c>
      <c r="E10" s="87" t="s">
        <v>7</v>
      </c>
    </row>
    <row r="11" spans="1:5" ht="13.5" thickBot="1">
      <c r="A11" s="141" t="s">
        <v>8</v>
      </c>
      <c r="B11" s="142"/>
      <c r="C11" s="37">
        <f>SUM(C12:C15)</f>
        <v>318010</v>
      </c>
      <c r="D11" s="37">
        <f>SUM(D12:D15)</f>
        <v>24770</v>
      </c>
      <c r="E11" s="38">
        <f>SUM(E12:E15)</f>
        <v>342780</v>
      </c>
    </row>
    <row r="12" spans="1:5" ht="12.75">
      <c r="A12" s="90">
        <v>32</v>
      </c>
      <c r="B12" s="97" t="s">
        <v>40</v>
      </c>
      <c r="C12" s="27">
        <v>0</v>
      </c>
      <c r="D12" s="27">
        <v>9500</v>
      </c>
      <c r="E12" s="28">
        <f>SUM(C12:D12)</f>
        <v>9500</v>
      </c>
    </row>
    <row r="13" spans="1:5" ht="12.75">
      <c r="A13" s="93">
        <v>3233</v>
      </c>
      <c r="B13" s="52" t="s">
        <v>37</v>
      </c>
      <c r="C13" s="27">
        <v>0</v>
      </c>
      <c r="D13" s="27">
        <v>15270</v>
      </c>
      <c r="E13" s="28">
        <f>SUM(C13:D13)</f>
        <v>15270</v>
      </c>
    </row>
    <row r="14" spans="1:5" ht="12.75">
      <c r="A14" s="93"/>
      <c r="B14" s="94" t="s">
        <v>12</v>
      </c>
      <c r="C14" s="31">
        <v>249430</v>
      </c>
      <c r="D14" s="31">
        <v>0</v>
      </c>
      <c r="E14" s="32">
        <f>SUM(C14:D14)</f>
        <v>249430</v>
      </c>
    </row>
    <row r="15" spans="1:5" ht="12.75">
      <c r="A15" s="116"/>
      <c r="B15" s="94" t="s">
        <v>13</v>
      </c>
      <c r="C15" s="31">
        <v>68580</v>
      </c>
      <c r="D15" s="31">
        <v>0</v>
      </c>
      <c r="E15" s="32">
        <f>SUM(C15:D15)</f>
        <v>68580</v>
      </c>
    </row>
    <row r="16" spans="1:5" ht="13.5" thickBot="1">
      <c r="A16" s="98"/>
      <c r="B16" s="117"/>
      <c r="C16" s="118"/>
      <c r="D16" s="118"/>
      <c r="E16" s="119"/>
    </row>
    <row r="17" spans="1:5" ht="13.5" thickBot="1">
      <c r="A17" s="141" t="s">
        <v>14</v>
      </c>
      <c r="B17" s="142"/>
      <c r="C17" s="37">
        <f>SUM(C18,C20,C21,C23,C29)</f>
        <v>318010</v>
      </c>
      <c r="D17" s="37">
        <f>SUM(D18,D20,D21,D23,D29)</f>
        <v>24770</v>
      </c>
      <c r="E17" s="38">
        <f>SUM(E18,E20,E21,E23,E29)</f>
        <v>342780</v>
      </c>
    </row>
    <row r="18" spans="1:5" ht="12.75">
      <c r="A18" s="39" t="s">
        <v>60</v>
      </c>
      <c r="B18" s="40" t="s">
        <v>61</v>
      </c>
      <c r="C18" s="27">
        <v>14346</v>
      </c>
      <c r="D18" s="27">
        <v>0</v>
      </c>
      <c r="E18" s="28">
        <f aca="true" t="shared" si="0" ref="E18:E28">SUM(C18:D18)</f>
        <v>14346</v>
      </c>
    </row>
    <row r="19" spans="1:5" ht="12.75">
      <c r="A19" s="39" t="s">
        <v>15</v>
      </c>
      <c r="B19" s="40" t="s">
        <v>16</v>
      </c>
      <c r="C19" s="27"/>
      <c r="D19" s="27"/>
      <c r="E19" s="28"/>
    </row>
    <row r="20" spans="1:5" ht="12.75">
      <c r="A20" s="39"/>
      <c r="B20" s="46" t="s">
        <v>17</v>
      </c>
      <c r="C20" s="27">
        <v>185922</v>
      </c>
      <c r="D20" s="27">
        <v>10618</v>
      </c>
      <c r="E20" s="32">
        <f t="shared" si="0"/>
        <v>196540</v>
      </c>
    </row>
    <row r="21" spans="1:5" ht="12.75">
      <c r="A21" s="39"/>
      <c r="B21" s="41" t="s">
        <v>18</v>
      </c>
      <c r="C21" s="27">
        <v>66009</v>
      </c>
      <c r="D21" s="27">
        <v>0</v>
      </c>
      <c r="E21" s="32">
        <f t="shared" si="0"/>
        <v>66009</v>
      </c>
    </row>
    <row r="22" spans="1:5" ht="12.75">
      <c r="A22" s="42" t="s">
        <v>19</v>
      </c>
      <c r="B22" s="41" t="s">
        <v>20</v>
      </c>
      <c r="C22" s="31"/>
      <c r="D22" s="31"/>
      <c r="E22" s="32"/>
    </row>
    <row r="23" spans="1:5" ht="12.75">
      <c r="A23" s="42"/>
      <c r="B23" s="123" t="s">
        <v>21</v>
      </c>
      <c r="C23" s="124">
        <v>49162</v>
      </c>
      <c r="D23" s="124">
        <v>14152</v>
      </c>
      <c r="E23" s="125">
        <f t="shared" si="0"/>
        <v>63314</v>
      </c>
    </row>
    <row r="24" spans="1:5" ht="12.75">
      <c r="A24" s="42"/>
      <c r="B24" s="46" t="s">
        <v>22</v>
      </c>
      <c r="C24" s="31">
        <v>40970</v>
      </c>
      <c r="D24" s="31">
        <v>0</v>
      </c>
      <c r="E24" s="32">
        <f t="shared" si="0"/>
        <v>40970</v>
      </c>
    </row>
    <row r="25" spans="1:5" ht="12.75">
      <c r="A25" s="42"/>
      <c r="B25" s="46" t="s">
        <v>23</v>
      </c>
      <c r="C25" s="31">
        <v>0</v>
      </c>
      <c r="D25" s="31">
        <v>3200</v>
      </c>
      <c r="E25" s="32">
        <f t="shared" si="0"/>
        <v>3200</v>
      </c>
    </row>
    <row r="26" spans="1:5" ht="12.75">
      <c r="A26" s="42"/>
      <c r="B26" s="47" t="s">
        <v>24</v>
      </c>
      <c r="C26" s="31">
        <v>2200</v>
      </c>
      <c r="D26" s="31">
        <v>0</v>
      </c>
      <c r="E26" s="32">
        <f t="shared" si="0"/>
        <v>2200</v>
      </c>
    </row>
    <row r="27" spans="1:5" ht="12.75">
      <c r="A27" s="42"/>
      <c r="B27" s="46" t="s">
        <v>25</v>
      </c>
      <c r="C27" s="31">
        <v>1000</v>
      </c>
      <c r="D27" s="31">
        <v>0</v>
      </c>
      <c r="E27" s="32">
        <f t="shared" si="0"/>
        <v>1000</v>
      </c>
    </row>
    <row r="28" spans="1:5" ht="12.75">
      <c r="A28" s="42"/>
      <c r="B28" s="46" t="s">
        <v>26</v>
      </c>
      <c r="C28" s="31">
        <v>500</v>
      </c>
      <c r="D28" s="31">
        <v>0</v>
      </c>
      <c r="E28" s="32">
        <f t="shared" si="0"/>
        <v>500</v>
      </c>
    </row>
    <row r="29" spans="1:5" ht="12.75">
      <c r="A29" s="51"/>
      <c r="B29" s="43" t="s">
        <v>29</v>
      </c>
      <c r="C29" s="124">
        <v>2571</v>
      </c>
      <c r="D29" s="124">
        <v>0</v>
      </c>
      <c r="E29" s="125">
        <f>SUM(C29:D29)</f>
        <v>2571</v>
      </c>
    </row>
    <row r="30" spans="1:5" ht="12.75">
      <c r="A30" s="51"/>
      <c r="B30" s="46" t="s">
        <v>23</v>
      </c>
      <c r="C30" s="31">
        <v>0</v>
      </c>
      <c r="D30" s="31">
        <v>0</v>
      </c>
      <c r="E30" s="32">
        <f>SUM(C30:D30)</f>
        <v>0</v>
      </c>
    </row>
    <row r="31" spans="1:5" ht="12.75">
      <c r="A31" s="51"/>
      <c r="B31" s="47" t="s">
        <v>24</v>
      </c>
      <c r="C31" s="31">
        <v>130</v>
      </c>
      <c r="D31" s="31">
        <v>0</v>
      </c>
      <c r="E31" s="32">
        <f>SUM(C31:D31)</f>
        <v>130</v>
      </c>
    </row>
    <row r="32" spans="1:5" ht="12.75">
      <c r="A32" s="51"/>
      <c r="B32" s="46" t="s">
        <v>25</v>
      </c>
      <c r="C32" s="31">
        <v>0</v>
      </c>
      <c r="D32" s="31">
        <v>0</v>
      </c>
      <c r="E32" s="32">
        <f>SUM(C32:D32)</f>
        <v>0</v>
      </c>
    </row>
    <row r="33" spans="1:5" ht="12.75">
      <c r="A33" s="51"/>
      <c r="B33" s="46" t="s">
        <v>26</v>
      </c>
      <c r="C33" s="31">
        <v>0</v>
      </c>
      <c r="D33" s="31">
        <v>0</v>
      </c>
      <c r="E33" s="32">
        <f>SUM(C33:D33)</f>
        <v>0</v>
      </c>
    </row>
    <row r="34" spans="1:5" ht="13.5" thickBot="1">
      <c r="A34" s="103"/>
      <c r="B34" s="126"/>
      <c r="C34" s="104"/>
      <c r="D34" s="104"/>
      <c r="E34" s="105"/>
    </row>
    <row r="40" ht="12.75">
      <c r="B40" t="s">
        <v>31</v>
      </c>
    </row>
    <row r="41" spans="2:4" ht="12.75">
      <c r="B41" t="s">
        <v>32</v>
      </c>
      <c r="D41" t="s">
        <v>33</v>
      </c>
    </row>
    <row r="42" ht="12.75">
      <c r="D42" t="s">
        <v>34</v>
      </c>
    </row>
  </sheetData>
  <sheetProtection/>
  <mergeCells count="3">
    <mergeCell ref="A7:E7"/>
    <mergeCell ref="A11:B11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2020-03-11T09:53:58Z</cp:lastPrinted>
  <dcterms:created xsi:type="dcterms:W3CDTF">1996-10-08T23:32:33Z</dcterms:created>
  <dcterms:modified xsi:type="dcterms:W3CDTF">2020-05-21T11:10:01Z</dcterms:modified>
  <cp:category/>
  <cp:version/>
  <cp:contentType/>
  <cp:contentStatus/>
</cp:coreProperties>
</file>