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548" activeTab="3"/>
  </bookViews>
  <sheets>
    <sheet name="Sillamäe linna 2018.a eelarve" sheetId="1" r:id="rId1"/>
    <sheet name="Põhitegevuse tulud Lisa 1" sheetId="2" r:id="rId2"/>
    <sheet name="Põhitegevuse kulud Lisa 2" sheetId="3" r:id="rId3"/>
    <sheet name="Investeerimistegevus Lisa 3" sheetId="4" r:id="rId4"/>
  </sheets>
  <definedNames/>
  <calcPr fullCalcOnLoad="1"/>
</workbook>
</file>

<file path=xl/sharedStrings.xml><?xml version="1.0" encoding="utf-8"?>
<sst xmlns="http://schemas.openxmlformats.org/spreadsheetml/2006/main" count="189" uniqueCount="129">
  <si>
    <t>Lisa</t>
  </si>
  <si>
    <t>Sillamäe Linnavolikogu</t>
  </si>
  <si>
    <t>SILLAMÄE  LINNA  2018. AASTA  II  LISAEELARVE</t>
  </si>
  <si>
    <t>Kood</t>
  </si>
  <si>
    <t>Kirje nimetus</t>
  </si>
  <si>
    <t>Eelarve (kassapõhine) eurodes</t>
  </si>
  <si>
    <t>Muutmine</t>
  </si>
  <si>
    <t xml:space="preserve">Täpsust. eelarve </t>
  </si>
  <si>
    <t>PÕHITEGEVUSE TULUD KOKKU</t>
  </si>
  <si>
    <t>Maksutulud</t>
  </si>
  <si>
    <t>Füüsilise isiku tulumaks</t>
  </si>
  <si>
    <t>Maamaks</t>
  </si>
  <si>
    <t>Reklaamimaks</t>
  </si>
  <si>
    <t>Tulud kaupade ja teenuste müügist</t>
  </si>
  <si>
    <t>Saadavad toetused tegevuskuludeks</t>
  </si>
  <si>
    <t>Sh tasandusfond (lg 1)</t>
  </si>
  <si>
    <t>Sh toetusfond (lg 2)</t>
  </si>
  <si>
    <t>Sh muud saadud toetused tegevuskuludeks</t>
  </si>
  <si>
    <t xml:space="preserve">Muud tegevustulud </t>
  </si>
  <si>
    <t>Trahvid</t>
  </si>
  <si>
    <t>Sh laekumine vee erikasutusest</t>
  </si>
  <si>
    <t>Sh saastetasud ja keskkonnale tekitatud kahju hüvitis</t>
  </si>
  <si>
    <t>Sh segalaadilised tulud</t>
  </si>
  <si>
    <t>PÕHITEGEVUSE KULUD KOKKU</t>
  </si>
  <si>
    <t>Antavad toetused tegevuskuludeks</t>
  </si>
  <si>
    <t>Sotsiaaltoetused füüsilistele isikutele</t>
  </si>
  <si>
    <t>Sihtotstarbelised toetused tegevuskuludeks</t>
  </si>
  <si>
    <t>Tegevustoetused</t>
  </si>
  <si>
    <t>Muud tegevuskulud</t>
  </si>
  <si>
    <t>Personalikulud</t>
  </si>
  <si>
    <t>Majandamiskulud</t>
  </si>
  <si>
    <t>Muud kulud (sh reservfond)</t>
  </si>
  <si>
    <t>PÕHITEGEVUSE TULEM</t>
  </si>
  <si>
    <t>INVESTEERIMISTEGEVUS KOKKU</t>
  </si>
  <si>
    <t>Põhivara müük (+)</t>
  </si>
  <si>
    <t>Põhivara soetus (-)</t>
  </si>
  <si>
    <t xml:space="preserve">Põhivara soetuseks saadav sihtfinantseerimine (+) </t>
  </si>
  <si>
    <t xml:space="preserve">Põhivara soetuseks antav sihtfinantseerimine(-) </t>
  </si>
  <si>
    <t>Tagasilaekuvad laenud</t>
  </si>
  <si>
    <t>Finantstulud (+)</t>
  </si>
  <si>
    <t>Finantskulud (-)</t>
  </si>
  <si>
    <t>EELARVE TULEM (ÜLEJÄÄK (+) / PUUDUJÄÄK (-))</t>
  </si>
  <si>
    <t>FINANTSEERIMISTEGEVUS</t>
  </si>
  <si>
    <t>Kohustuste võtmine (+) sh</t>
  </si>
  <si>
    <t>Kohustuste tasumine (-)</t>
  </si>
  <si>
    <t>LIKVIIDSETE VARADE MUUTUS (+ suurenemine, - vähenemine)</t>
  </si>
  <si>
    <t>Sillamäe linna 2018. aasta II lisaeelarve Lisa 1</t>
  </si>
  <si>
    <t>Tulu nimetus</t>
  </si>
  <si>
    <t>Eelarve (kassa -põhine)</t>
  </si>
  <si>
    <t>3220</t>
  </si>
  <si>
    <t xml:space="preserve">Laekumised haridusasutuste majandustegevusest </t>
  </si>
  <si>
    <t>3224</t>
  </si>
  <si>
    <t xml:space="preserve">Laekumised sotsiaalabiasutuste majandustegevusest </t>
  </si>
  <si>
    <t>Hoolekandeasutuse "Sügis" tulud</t>
  </si>
  <si>
    <t>Muud saadud toetused tegevuskuludeks</t>
  </si>
  <si>
    <t>3500</t>
  </si>
  <si>
    <t>Sihtotstarbelised toetused Haridus- ja Teadusministeeriumist</t>
  </si>
  <si>
    <t>Sihtotstarbelised toetused</t>
  </si>
  <si>
    <t>Segalaadilised tulud</t>
  </si>
  <si>
    <t>PÕHITEGEVUSE  TULUD  KOKKU</t>
  </si>
  <si>
    <t>Kulu nimetus</t>
  </si>
  <si>
    <t>01</t>
  </si>
  <si>
    <t>Üldised valitsussektori teenused</t>
  </si>
  <si>
    <t>01112</t>
  </si>
  <si>
    <t>Linna Raamatupidamine</t>
  </si>
  <si>
    <t>50</t>
  </si>
  <si>
    <t>55</t>
  </si>
  <si>
    <t>01114</t>
  </si>
  <si>
    <t xml:space="preserve">Reservfond   </t>
  </si>
  <si>
    <t>60</t>
  </si>
  <si>
    <t>Muud kulud</t>
  </si>
  <si>
    <t>08</t>
  </si>
  <si>
    <t>Vaba aeg ja kultuur</t>
  </si>
  <si>
    <t>08102</t>
  </si>
  <si>
    <t>Spordikompleks Kalev</t>
  </si>
  <si>
    <t>08107</t>
  </si>
  <si>
    <t>MTÜ Noorte Omaalgatuse Toetamise Organisatsioon - ESN</t>
  </si>
  <si>
    <t>Sillamäe Avatud Noortekeskuse tegevuseks, sh</t>
  </si>
  <si>
    <t>08202</t>
  </si>
  <si>
    <t>Kultuurikeskus</t>
  </si>
  <si>
    <t xml:space="preserve">Majandamiskulud </t>
  </si>
  <si>
    <t>09</t>
  </si>
  <si>
    <t>Haridus</t>
  </si>
  <si>
    <t>09110</t>
  </si>
  <si>
    <t>Lasteaed Pääsupesa</t>
  </si>
  <si>
    <t xml:space="preserve">             linnaeelarvest</t>
  </si>
  <si>
    <t>Lasteaed Päikseke</t>
  </si>
  <si>
    <t>Lasteaed Jaaniussike</t>
  </si>
  <si>
    <t>09212</t>
  </si>
  <si>
    <t>Eesti Põhikool</t>
  </si>
  <si>
    <t xml:space="preserve">Personalikulud </t>
  </si>
  <si>
    <t xml:space="preserve">             riigieelarvest</t>
  </si>
  <si>
    <t>Vanalinna Kool</t>
  </si>
  <si>
    <t>Kannuka Kool</t>
  </si>
  <si>
    <t>09213</t>
  </si>
  <si>
    <t>Sillamäe Gümnaasium</t>
  </si>
  <si>
    <t>09510</t>
  </si>
  <si>
    <t>Muusikakool</t>
  </si>
  <si>
    <t>Huvi- ja Noortekeskus Ulei</t>
  </si>
  <si>
    <t>10</t>
  </si>
  <si>
    <t>Sotsiaalne kaitse</t>
  </si>
  <si>
    <t>10200</t>
  </si>
  <si>
    <t>Hoolekandeasutus "Sügis"</t>
  </si>
  <si>
    <t>PÕHITEGEVUSE  KULUD  KOKKU</t>
  </si>
  <si>
    <t xml:space="preserve">                                                                      Sillamäe linna 2018. aasta II lisaeelarve Lisa 3                                                                     </t>
  </si>
  <si>
    <t>INVESTEERIMISTEGEVUS</t>
  </si>
  <si>
    <t>1.</t>
  </si>
  <si>
    <t>Korterid</t>
  </si>
  <si>
    <t>Põhivara soetus (-) sh</t>
  </si>
  <si>
    <t>8.</t>
  </si>
  <si>
    <t>Lev Tolstoi tänava rekonstrueerimise II etapp</t>
  </si>
  <si>
    <t>11.</t>
  </si>
  <si>
    <t xml:space="preserve">Sillamäe esmatasandi tervisekeskuse rajamine </t>
  </si>
  <si>
    <t>15.</t>
  </si>
  <si>
    <t>Sillamäe Kultuurikeskus. Päästeameti ettekirjutuse täitmine.</t>
  </si>
  <si>
    <t>21.</t>
  </si>
  <si>
    <t>Sillamäe Lasteaia Jaaniussike hoone ujula põrandaküttesüsteemi remont</t>
  </si>
  <si>
    <t>Põhivara soetuseks saadav sihtfinantseerimine(+) sh</t>
  </si>
  <si>
    <t>3.</t>
  </si>
  <si>
    <t>Majandus- ja Kommunikatsiooniministeerium</t>
  </si>
  <si>
    <t>4.</t>
  </si>
  <si>
    <t>Sotsiaalministeerium, Rahandusministeerium, Esmatasandi tervisekeskuste kaasajastamine</t>
  </si>
  <si>
    <t>Põhivara soetuseks antav sihtfinantseerimine (-)</t>
  </si>
  <si>
    <t>Projekti "Sillamäe esmatasandi tervisekeskuse rajamine"  kaasfinantseerimine</t>
  </si>
  <si>
    <t>INVESTEERIMISTEGEVUS  KOKKU:</t>
  </si>
  <si>
    <t xml:space="preserve">                                                                                                            Sillamäe linna 2018. aasta  II lisaeelarve Lisa 2                                                                     </t>
  </si>
  <si>
    <t>9.</t>
  </si>
  <si>
    <t>I. Pavlovi ja Kesk tänavate ristmiku ümberehitamine</t>
  </si>
  <si>
    <t xml:space="preserve">                                                                           26 aprilli 2018. a määrusele nr 11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</si>
</sst>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€&quot;"/>
  </numFmts>
  <fonts count="52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2"/>
      <color indexed="8"/>
      <name val="Arial Baltic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 Baltic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/>
      <top>
        <color indexed="63"/>
      </top>
      <bottom style="medium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/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/>
      <top style="medium"/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0" borderId="0" applyNumberFormat="0" applyBorder="0" applyProtection="0">
      <alignment/>
    </xf>
    <xf numFmtId="0" fontId="46" fillId="0" borderId="0" applyNumberFormat="0" applyBorder="0" applyProtection="0">
      <alignment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Border="0" applyProtection="0">
      <alignment/>
    </xf>
    <xf numFmtId="0" fontId="45" fillId="0" borderId="0" applyNumberFormat="0" applyBorder="0" applyProtection="0">
      <alignment/>
    </xf>
    <xf numFmtId="0" fontId="45" fillId="0" borderId="0" applyNumberFormat="0" applyBorder="0" applyProtection="0">
      <alignment/>
    </xf>
  </cellStyleXfs>
  <cellXfs count="2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56" applyFont="1" applyFill="1" applyBorder="1" applyAlignment="1" applyProtection="1">
      <alignment/>
      <protection locked="0"/>
    </xf>
    <xf numFmtId="0" fontId="2" fillId="0" borderId="11" xfId="56" applyFont="1" applyFill="1" applyBorder="1" applyAlignment="1" applyProtection="1">
      <alignment/>
      <protection locked="0"/>
    </xf>
    <xf numFmtId="0" fontId="2" fillId="0" borderId="12" xfId="56" applyFont="1" applyFill="1" applyBorder="1" applyAlignment="1" applyProtection="1">
      <alignment/>
      <protection locked="0"/>
    </xf>
    <xf numFmtId="3" fontId="2" fillId="0" borderId="13" xfId="56" applyNumberFormat="1" applyFont="1" applyFill="1" applyBorder="1" applyAlignment="1" applyProtection="1">
      <alignment horizontal="left"/>
      <protection locked="0"/>
    </xf>
    <xf numFmtId="0" fontId="1" fillId="0" borderId="14" xfId="0" applyFont="1" applyBorder="1" applyAlignment="1">
      <alignment/>
    </xf>
    <xf numFmtId="0" fontId="3" fillId="0" borderId="15" xfId="64" applyFont="1" applyFill="1" applyBorder="1" applyAlignment="1">
      <alignment horizontal="center" vertical="center"/>
    </xf>
    <xf numFmtId="3" fontId="3" fillId="0" borderId="16" xfId="56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>
      <alignment/>
    </xf>
    <xf numFmtId="3" fontId="2" fillId="0" borderId="17" xfId="0" applyNumberFormat="1" applyFont="1" applyBorder="1" applyAlignment="1">
      <alignment horizontal="center" vertical="center" wrapText="1"/>
    </xf>
    <xf numFmtId="0" fontId="2" fillId="33" borderId="18" xfId="56" applyFont="1" applyFill="1" applyBorder="1" applyAlignment="1">
      <alignment/>
    </xf>
    <xf numFmtId="0" fontId="2" fillId="33" borderId="19" xfId="56" applyFont="1" applyFill="1" applyBorder="1" applyAlignment="1">
      <alignment/>
    </xf>
    <xf numFmtId="0" fontId="2" fillId="33" borderId="20" xfId="56" applyFont="1" applyFill="1" applyBorder="1" applyAlignment="1">
      <alignment/>
    </xf>
    <xf numFmtId="3" fontId="2" fillId="33" borderId="21" xfId="56" applyNumberFormat="1" applyFont="1" applyFill="1" applyBorder="1" applyAlignment="1">
      <alignment/>
    </xf>
    <xf numFmtId="3" fontId="2" fillId="33" borderId="22" xfId="56" applyNumberFormat="1" applyFont="1" applyFill="1" applyBorder="1" applyAlignment="1">
      <alignment/>
    </xf>
    <xf numFmtId="0" fontId="3" fillId="0" borderId="23" xfId="64" applyFont="1" applyFill="1" applyBorder="1" applyAlignment="1">
      <alignment/>
    </xf>
    <xf numFmtId="0" fontId="3" fillId="0" borderId="24" xfId="55" applyFont="1" applyFill="1" applyBorder="1" applyAlignment="1">
      <alignment/>
    </xf>
    <xf numFmtId="0" fontId="3" fillId="0" borderId="25" xfId="56" applyFont="1" applyFill="1" applyBorder="1" applyAlignment="1">
      <alignment/>
    </xf>
    <xf numFmtId="3" fontId="2" fillId="0" borderId="21" xfId="56" applyNumberFormat="1" applyFont="1" applyFill="1" applyBorder="1" applyAlignment="1">
      <alignment/>
    </xf>
    <xf numFmtId="3" fontId="2" fillId="0" borderId="22" xfId="56" applyNumberFormat="1" applyFont="1" applyFill="1" applyBorder="1" applyAlignment="1">
      <alignment/>
    </xf>
    <xf numFmtId="0" fontId="1" fillId="0" borderId="26" xfId="64" applyFont="1" applyFill="1" applyBorder="1" applyAlignment="1">
      <alignment/>
    </xf>
    <xf numFmtId="0" fontId="4" fillId="0" borderId="27" xfId="56" applyFont="1" applyFill="1" applyBorder="1" applyAlignment="1">
      <alignment/>
    </xf>
    <xf numFmtId="0" fontId="1" fillId="0" borderId="28" xfId="56" applyFont="1" applyFill="1" applyBorder="1" applyAlignment="1">
      <alignment/>
    </xf>
    <xf numFmtId="3" fontId="1" fillId="0" borderId="29" xfId="64" applyNumberFormat="1" applyFont="1" applyFill="1" applyBorder="1" applyAlignment="1">
      <alignment/>
    </xf>
    <xf numFmtId="3" fontId="1" fillId="0" borderId="30" xfId="0" applyNumberFormat="1" applyFont="1" applyBorder="1" applyAlignment="1">
      <alignment/>
    </xf>
    <xf numFmtId="0" fontId="1" fillId="0" borderId="31" xfId="64" applyFont="1" applyFill="1" applyBorder="1" applyAlignment="1">
      <alignment/>
    </xf>
    <xf numFmtId="0" fontId="1" fillId="0" borderId="32" xfId="56" applyFont="1" applyFill="1" applyBorder="1" applyAlignment="1">
      <alignment/>
    </xf>
    <xf numFmtId="0" fontId="1" fillId="0" borderId="33" xfId="56" applyFont="1" applyFill="1" applyBorder="1" applyAlignment="1">
      <alignment/>
    </xf>
    <xf numFmtId="3" fontId="1" fillId="0" borderId="34" xfId="64" applyNumberFormat="1" applyFont="1" applyFill="1" applyBorder="1" applyAlignment="1">
      <alignment/>
    </xf>
    <xf numFmtId="3" fontId="1" fillId="0" borderId="35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56" applyFont="1" applyFill="1" applyBorder="1" applyAlignment="1">
      <alignment/>
    </xf>
    <xf numFmtId="3" fontId="1" fillId="0" borderId="16" xfId="64" applyNumberFormat="1" applyFont="1" applyFill="1" applyBorder="1" applyAlignment="1">
      <alignment/>
    </xf>
    <xf numFmtId="3" fontId="1" fillId="0" borderId="17" xfId="0" applyNumberFormat="1" applyFont="1" applyBorder="1" applyAlignment="1">
      <alignment/>
    </xf>
    <xf numFmtId="0" fontId="3" fillId="0" borderId="18" xfId="64" applyFont="1" applyFill="1" applyBorder="1" applyAlignment="1">
      <alignment/>
    </xf>
    <xf numFmtId="0" fontId="3" fillId="0" borderId="19" xfId="56" applyFont="1" applyFill="1" applyBorder="1" applyAlignment="1">
      <alignment/>
    </xf>
    <xf numFmtId="0" fontId="3" fillId="0" borderId="20" xfId="56" applyFont="1" applyFill="1" applyBorder="1" applyAlignment="1">
      <alignment/>
    </xf>
    <xf numFmtId="3" fontId="2" fillId="0" borderId="22" xfId="0" applyNumberFormat="1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3" fontId="1" fillId="0" borderId="42" xfId="0" applyNumberFormat="1" applyFont="1" applyBorder="1" applyAlignment="1">
      <alignment/>
    </xf>
    <xf numFmtId="0" fontId="1" fillId="0" borderId="27" xfId="56" applyFont="1" applyFill="1" applyBorder="1" applyAlignment="1">
      <alignment/>
    </xf>
    <xf numFmtId="3" fontId="1" fillId="0" borderId="29" xfId="56" applyNumberFormat="1" applyFont="1" applyFill="1" applyBorder="1" applyAlignment="1">
      <alignment/>
    </xf>
    <xf numFmtId="3" fontId="1" fillId="0" borderId="35" xfId="0" applyNumberFormat="1" applyFont="1" applyFill="1" applyBorder="1" applyAlignment="1">
      <alignment/>
    </xf>
    <xf numFmtId="0" fontId="1" fillId="0" borderId="33" xfId="55" applyFont="1" applyFill="1" applyBorder="1" applyAlignment="1">
      <alignment/>
    </xf>
    <xf numFmtId="3" fontId="1" fillId="0" borderId="34" xfId="56" applyNumberFormat="1" applyFont="1" applyFill="1" applyBorder="1" applyAlignment="1" applyProtection="1">
      <alignment/>
      <protection locked="0"/>
    </xf>
    <xf numFmtId="0" fontId="1" fillId="0" borderId="37" xfId="55" applyFont="1" applyFill="1" applyBorder="1" applyAlignment="1">
      <alignment/>
    </xf>
    <xf numFmtId="3" fontId="1" fillId="0" borderId="16" xfId="56" applyNumberFormat="1" applyFont="1" applyFill="1" applyBorder="1" applyAlignment="1">
      <alignment/>
    </xf>
    <xf numFmtId="0" fontId="3" fillId="0" borderId="43" xfId="64" applyFont="1" applyFill="1" applyBorder="1" applyAlignment="1">
      <alignment/>
    </xf>
    <xf numFmtId="0" fontId="3" fillId="0" borderId="44" xfId="56" applyFont="1" applyFill="1" applyBorder="1" applyAlignment="1">
      <alignment/>
    </xf>
    <xf numFmtId="0" fontId="3" fillId="0" borderId="21" xfId="56" applyFont="1" applyFill="1" applyBorder="1" applyAlignment="1">
      <alignment/>
    </xf>
    <xf numFmtId="0" fontId="3" fillId="0" borderId="38" xfId="64" applyFont="1" applyFill="1" applyBorder="1" applyAlignment="1">
      <alignment/>
    </xf>
    <xf numFmtId="0" fontId="3" fillId="0" borderId="39" xfId="56" applyFont="1" applyFill="1" applyBorder="1" applyAlignment="1">
      <alignment/>
    </xf>
    <xf numFmtId="0" fontId="1" fillId="0" borderId="40" xfId="56" applyFont="1" applyFill="1" applyBorder="1" applyAlignment="1">
      <alignment horizontal="left"/>
    </xf>
    <xf numFmtId="0" fontId="1" fillId="0" borderId="45" xfId="64" applyFont="1" applyFill="1" applyBorder="1" applyAlignment="1">
      <alignment/>
    </xf>
    <xf numFmtId="0" fontId="1" fillId="0" borderId="46" xfId="56" applyFont="1" applyFill="1" applyBorder="1" applyAlignment="1">
      <alignment/>
    </xf>
    <xf numFmtId="0" fontId="1" fillId="0" borderId="47" xfId="56" applyFont="1" applyFill="1" applyBorder="1" applyAlignment="1">
      <alignment/>
    </xf>
    <xf numFmtId="3" fontId="1" fillId="0" borderId="34" xfId="56" applyNumberFormat="1" applyFont="1" applyFill="1" applyBorder="1" applyAlignment="1">
      <alignment/>
    </xf>
    <xf numFmtId="0" fontId="1" fillId="0" borderId="15" xfId="64" applyFont="1" applyFill="1" applyBorder="1" applyAlignment="1">
      <alignment/>
    </xf>
    <xf numFmtId="0" fontId="2" fillId="0" borderId="36" xfId="56" applyFont="1" applyFill="1" applyBorder="1" applyAlignment="1">
      <alignment/>
    </xf>
    <xf numFmtId="0" fontId="3" fillId="0" borderId="24" xfId="56" applyFont="1" applyFill="1" applyBorder="1" applyAlignment="1">
      <alignment/>
    </xf>
    <xf numFmtId="0" fontId="2" fillId="0" borderId="32" xfId="56" applyFont="1" applyFill="1" applyBorder="1" applyAlignment="1">
      <alignment/>
    </xf>
    <xf numFmtId="3" fontId="1" fillId="0" borderId="16" xfId="56" applyNumberFormat="1" applyFont="1" applyFill="1" applyBorder="1" applyAlignment="1" applyProtection="1">
      <alignment/>
      <protection locked="0"/>
    </xf>
    <xf numFmtId="0" fontId="3" fillId="0" borderId="48" xfId="56" applyFont="1" applyFill="1" applyBorder="1" applyAlignment="1">
      <alignment/>
    </xf>
    <xf numFmtId="0" fontId="2" fillId="33" borderId="43" xfId="55" applyFont="1" applyFill="1" applyBorder="1" applyAlignment="1">
      <alignment horizontal="left"/>
    </xf>
    <xf numFmtId="0" fontId="2" fillId="33" borderId="44" xfId="55" applyFont="1" applyFill="1" applyBorder="1" applyAlignment="1">
      <alignment horizontal="left"/>
    </xf>
    <xf numFmtId="0" fontId="2" fillId="33" borderId="21" xfId="55" applyFont="1" applyFill="1" applyBorder="1" applyAlignment="1">
      <alignment/>
    </xf>
    <xf numFmtId="3" fontId="2" fillId="33" borderId="21" xfId="55" applyNumberFormat="1" applyFont="1" applyFill="1" applyBorder="1" applyAlignment="1">
      <alignment/>
    </xf>
    <xf numFmtId="3" fontId="2" fillId="33" borderId="22" xfId="55" applyNumberFormat="1" applyFont="1" applyFill="1" applyBorder="1" applyAlignment="1">
      <alignment/>
    </xf>
    <xf numFmtId="0" fontId="2" fillId="33" borderId="49" xfId="55" applyFont="1" applyFill="1" applyBorder="1" applyAlignment="1">
      <alignment horizontal="left"/>
    </xf>
    <xf numFmtId="0" fontId="2" fillId="33" borderId="50" xfId="55" applyFont="1" applyFill="1" applyBorder="1" applyAlignment="1">
      <alignment horizontal="left"/>
    </xf>
    <xf numFmtId="0" fontId="2" fillId="33" borderId="51" xfId="55" applyFont="1" applyFill="1" applyBorder="1" applyAlignment="1">
      <alignment/>
    </xf>
    <xf numFmtId="0" fontId="1" fillId="0" borderId="52" xfId="56" applyFont="1" applyFill="1" applyBorder="1" applyAlignment="1">
      <alignment/>
    </xf>
    <xf numFmtId="3" fontId="1" fillId="0" borderId="29" xfId="56" applyNumberFormat="1" applyFont="1" applyFill="1" applyBorder="1" applyAlignment="1" applyProtection="1">
      <alignment/>
      <protection locked="0"/>
    </xf>
    <xf numFmtId="0" fontId="1" fillId="0" borderId="53" xfId="56" applyFont="1" applyFill="1" applyBorder="1" applyAlignment="1">
      <alignment/>
    </xf>
    <xf numFmtId="0" fontId="1" fillId="0" borderId="54" xfId="56" applyFont="1" applyFill="1" applyBorder="1" applyAlignment="1">
      <alignment/>
    </xf>
    <xf numFmtId="3" fontId="1" fillId="0" borderId="55" xfId="56" applyNumberFormat="1" applyFont="1" applyFill="1" applyBorder="1" applyAlignment="1" applyProtection="1">
      <alignment/>
      <protection locked="0"/>
    </xf>
    <xf numFmtId="0" fontId="1" fillId="0" borderId="28" xfId="55" applyFont="1" applyFill="1" applyBorder="1" applyAlignment="1">
      <alignment horizontal="left"/>
    </xf>
    <xf numFmtId="0" fontId="1" fillId="0" borderId="56" xfId="56" applyFont="1" applyFill="1" applyBorder="1" applyAlignment="1">
      <alignment/>
    </xf>
    <xf numFmtId="3" fontId="1" fillId="0" borderId="34" xfId="55" applyNumberFormat="1" applyFont="1" applyFill="1" applyBorder="1" applyAlignment="1">
      <alignment/>
    </xf>
    <xf numFmtId="3" fontId="1" fillId="0" borderId="57" xfId="0" applyNumberFormat="1" applyFont="1" applyBorder="1" applyAlignment="1">
      <alignment/>
    </xf>
    <xf numFmtId="0" fontId="2" fillId="33" borderId="43" xfId="56" applyFont="1" applyFill="1" applyBorder="1" applyAlignment="1">
      <alignment/>
    </xf>
    <xf numFmtId="0" fontId="2" fillId="33" borderId="44" xfId="56" applyFont="1" applyFill="1" applyBorder="1" applyAlignment="1">
      <alignment/>
    </xf>
    <xf numFmtId="0" fontId="2" fillId="33" borderId="21" xfId="56" applyFont="1" applyFill="1" applyBorder="1" applyAlignment="1">
      <alignment/>
    </xf>
    <xf numFmtId="3" fontId="2" fillId="33" borderId="58" xfId="55" applyNumberFormat="1" applyFont="1" applyFill="1" applyBorder="1" applyAlignment="1">
      <alignment/>
    </xf>
    <xf numFmtId="0" fontId="2" fillId="34" borderId="38" xfId="56" applyFont="1" applyFill="1" applyBorder="1" applyAlignment="1">
      <alignment/>
    </xf>
    <xf numFmtId="0" fontId="2" fillId="34" borderId="39" xfId="56" applyFont="1" applyFill="1" applyBorder="1" applyAlignment="1">
      <alignment/>
    </xf>
    <xf numFmtId="0" fontId="2" fillId="34" borderId="40" xfId="56" applyFont="1" applyFill="1" applyBorder="1" applyAlignment="1">
      <alignment/>
    </xf>
    <xf numFmtId="3" fontId="2" fillId="34" borderId="41" xfId="55" applyNumberFormat="1" applyFont="1" applyFill="1" applyBorder="1" applyAlignment="1">
      <alignment/>
    </xf>
    <xf numFmtId="3" fontId="1" fillId="0" borderId="59" xfId="0" applyNumberFormat="1" applyFont="1" applyBorder="1" applyAlignment="1">
      <alignment/>
    </xf>
    <xf numFmtId="0" fontId="2" fillId="33" borderId="60" xfId="55" applyFont="1" applyFill="1" applyBorder="1" applyAlignment="1">
      <alignment/>
    </xf>
    <xf numFmtId="0" fontId="3" fillId="33" borderId="61" xfId="55" applyFont="1" applyFill="1" applyBorder="1" applyAlignment="1">
      <alignment/>
    </xf>
    <xf numFmtId="0" fontId="3" fillId="33" borderId="62" xfId="55" applyFont="1" applyFill="1" applyBorder="1" applyAlignment="1">
      <alignment/>
    </xf>
    <xf numFmtId="3" fontId="2" fillId="33" borderId="62" xfId="55" applyNumberFormat="1" applyFont="1" applyFill="1" applyBorder="1" applyAlignment="1">
      <alignment/>
    </xf>
    <xf numFmtId="3" fontId="2" fillId="33" borderId="63" xfId="55" applyNumberFormat="1" applyFont="1" applyFill="1" applyBorder="1" applyAlignment="1">
      <alignment/>
    </xf>
    <xf numFmtId="0" fontId="2" fillId="0" borderId="46" xfId="56" applyFont="1" applyFill="1" applyBorder="1" applyAlignment="1">
      <alignment/>
    </xf>
    <xf numFmtId="0" fontId="2" fillId="0" borderId="64" xfId="56" applyFont="1" applyFill="1" applyBorder="1" applyAlignment="1">
      <alignment/>
    </xf>
    <xf numFmtId="3" fontId="2" fillId="0" borderId="65" xfId="55" applyNumberFormat="1" applyFont="1" applyFill="1" applyBorder="1" applyAlignment="1">
      <alignment/>
    </xf>
    <xf numFmtId="3" fontId="2" fillId="0" borderId="35" xfId="0" applyNumberFormat="1" applyFont="1" applyBorder="1" applyAlignment="1">
      <alignment/>
    </xf>
    <xf numFmtId="3" fontId="2" fillId="0" borderId="66" xfId="0" applyNumberFormat="1" applyFont="1" applyBorder="1" applyAlignment="1">
      <alignment/>
    </xf>
    <xf numFmtId="0" fontId="1" fillId="0" borderId="45" xfId="64" applyFont="1" applyFill="1" applyBorder="1" applyAlignment="1">
      <alignment wrapText="1"/>
    </xf>
    <xf numFmtId="0" fontId="5" fillId="0" borderId="64" xfId="0" applyFont="1" applyBorder="1" applyAlignment="1">
      <alignment/>
    </xf>
    <xf numFmtId="3" fontId="1" fillId="0" borderId="65" xfId="55" applyNumberFormat="1" applyFont="1" applyFill="1" applyBorder="1" applyAlignment="1">
      <alignment/>
    </xf>
    <xf numFmtId="3" fontId="1" fillId="0" borderId="66" xfId="0" applyNumberFormat="1" applyFont="1" applyBorder="1" applyAlignment="1">
      <alignment/>
    </xf>
    <xf numFmtId="0" fontId="2" fillId="0" borderId="67" xfId="64" applyFont="1" applyFill="1" applyBorder="1" applyAlignment="1">
      <alignment/>
    </xf>
    <xf numFmtId="0" fontId="2" fillId="0" borderId="68" xfId="56" applyFont="1" applyFill="1" applyBorder="1" applyAlignment="1">
      <alignment/>
    </xf>
    <xf numFmtId="0" fontId="2" fillId="0" borderId="69" xfId="56" applyFont="1" applyFill="1" applyBorder="1" applyAlignment="1">
      <alignment/>
    </xf>
    <xf numFmtId="3" fontId="2" fillId="0" borderId="70" xfId="55" applyNumberFormat="1" applyFont="1" applyFill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71" xfId="0" applyNumberFormat="1" applyFont="1" applyBorder="1" applyAlignment="1">
      <alignment/>
    </xf>
    <xf numFmtId="0" fontId="2" fillId="33" borderId="22" xfId="56" applyFont="1" applyFill="1" applyBorder="1" applyAlignment="1">
      <alignment wrapText="1"/>
    </xf>
    <xf numFmtId="3" fontId="2" fillId="33" borderId="72" xfId="55" applyNumberFormat="1" applyFont="1" applyFill="1" applyBorder="1" applyAlignment="1">
      <alignment/>
    </xf>
    <xf numFmtId="3" fontId="2" fillId="35" borderId="22" xfId="0" applyNumberFormat="1" applyFont="1" applyFill="1" applyBorder="1" applyAlignment="1">
      <alignment/>
    </xf>
    <xf numFmtId="3" fontId="2" fillId="35" borderId="58" xfId="0" applyNumberFormat="1" applyFont="1" applyFill="1" applyBorder="1" applyAlignment="1">
      <alignment/>
    </xf>
    <xf numFmtId="0" fontId="4" fillId="0" borderId="64" xfId="56" applyFont="1" applyFill="1" applyBorder="1" applyAlignment="1">
      <alignment/>
    </xf>
    <xf numFmtId="0" fontId="6" fillId="0" borderId="0" xfId="0" applyFont="1" applyAlignment="1">
      <alignment/>
    </xf>
    <xf numFmtId="3" fontId="7" fillId="34" borderId="0" xfId="63" applyNumberFormat="1" applyFont="1" applyFill="1" applyAlignment="1">
      <alignment horizontal="center"/>
    </xf>
    <xf numFmtId="49" fontId="8" fillId="36" borderId="73" xfId="63" applyNumberFormat="1" applyFont="1" applyFill="1" applyBorder="1" applyAlignment="1">
      <alignment horizontal="center" vertical="center"/>
    </xf>
    <xf numFmtId="0" fontId="8" fillId="36" borderId="62" xfId="63" applyFont="1" applyFill="1" applyBorder="1" applyAlignment="1">
      <alignment horizontal="center" vertical="center"/>
    </xf>
    <xf numFmtId="3" fontId="9" fillId="0" borderId="74" xfId="56" applyNumberFormat="1" applyFont="1" applyFill="1" applyBorder="1" applyAlignment="1" applyProtection="1">
      <alignment horizontal="center" vertical="center" wrapText="1"/>
      <protection locked="0"/>
    </xf>
    <xf numFmtId="3" fontId="9" fillId="0" borderId="62" xfId="56" applyNumberFormat="1" applyFont="1" applyFill="1" applyBorder="1" applyAlignment="1" applyProtection="1">
      <alignment horizontal="center" vertical="center" wrapText="1"/>
      <protection locked="0"/>
    </xf>
    <xf numFmtId="3" fontId="9" fillId="0" borderId="63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6" fillId="0" borderId="70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3" fontId="6" fillId="0" borderId="71" xfId="0" applyNumberFormat="1" applyFont="1" applyBorder="1" applyAlignment="1">
      <alignment/>
    </xf>
    <xf numFmtId="0" fontId="7" fillId="35" borderId="21" xfId="55" applyFont="1" applyFill="1" applyBorder="1" applyAlignment="1">
      <alignment horizontal="center"/>
    </xf>
    <xf numFmtId="0" fontId="7" fillId="35" borderId="22" xfId="56" applyFont="1" applyFill="1" applyBorder="1" applyAlignment="1">
      <alignment horizontal="left"/>
    </xf>
    <xf numFmtId="3" fontId="7" fillId="35" borderId="72" xfId="0" applyNumberFormat="1" applyFont="1" applyFill="1" applyBorder="1" applyAlignment="1">
      <alignment/>
    </xf>
    <xf numFmtId="3" fontId="7" fillId="35" borderId="22" xfId="0" applyNumberFormat="1" applyFont="1" applyFill="1" applyBorder="1" applyAlignment="1">
      <alignment/>
    </xf>
    <xf numFmtId="3" fontId="7" fillId="35" borderId="58" xfId="0" applyNumberFormat="1" applyFont="1" applyFill="1" applyBorder="1" applyAlignment="1">
      <alignment/>
    </xf>
    <xf numFmtId="49" fontId="6" fillId="34" borderId="29" xfId="63" applyNumberFormat="1" applyFont="1" applyFill="1" applyBorder="1" applyAlignment="1">
      <alignment horizontal="right"/>
    </xf>
    <xf numFmtId="0" fontId="6" fillId="34" borderId="30" xfId="63" applyFont="1" applyFill="1" applyBorder="1" applyAlignment="1">
      <alignment wrapText="1"/>
    </xf>
    <xf numFmtId="3" fontId="6" fillId="0" borderId="75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3" fontId="6" fillId="0" borderId="76" xfId="0" applyNumberFormat="1" applyFont="1" applyBorder="1" applyAlignment="1">
      <alignment/>
    </xf>
    <xf numFmtId="49" fontId="6" fillId="34" borderId="34" xfId="63" applyNumberFormat="1" applyFont="1" applyFill="1" applyBorder="1" applyAlignment="1">
      <alignment horizontal="right"/>
    </xf>
    <xf numFmtId="0" fontId="6" fillId="34" borderId="35" xfId="63" applyFont="1" applyFill="1" applyBorder="1" applyAlignment="1">
      <alignment wrapText="1"/>
    </xf>
    <xf numFmtId="3" fontId="6" fillId="0" borderId="65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3" fontId="6" fillId="0" borderId="66" xfId="0" applyNumberFormat="1" applyFont="1" applyBorder="1" applyAlignment="1">
      <alignment/>
    </xf>
    <xf numFmtId="49" fontId="10" fillId="36" borderId="34" xfId="63" applyNumberFormat="1" applyFont="1" applyFill="1" applyBorder="1" applyAlignment="1">
      <alignment horizontal="right"/>
    </xf>
    <xf numFmtId="0" fontId="7" fillId="35" borderId="21" xfId="56" applyFont="1" applyFill="1" applyBorder="1" applyAlignment="1">
      <alignment horizontal="center"/>
    </xf>
    <xf numFmtId="0" fontId="7" fillId="33" borderId="21" xfId="55" applyFont="1" applyFill="1" applyBorder="1" applyAlignment="1">
      <alignment horizontal="left"/>
    </xf>
    <xf numFmtId="0" fontId="7" fillId="33" borderId="22" xfId="56" applyFont="1" applyFill="1" applyBorder="1" applyAlignment="1">
      <alignment horizontal="left"/>
    </xf>
    <xf numFmtId="0" fontId="6" fillId="0" borderId="29" xfId="56" applyFont="1" applyFill="1" applyBorder="1" applyAlignment="1">
      <alignment horizontal="right"/>
    </xf>
    <xf numFmtId="0" fontId="6" fillId="34" borderId="30" xfId="63" applyFont="1" applyFill="1" applyBorder="1" applyAlignment="1">
      <alignment/>
    </xf>
    <xf numFmtId="0" fontId="11" fillId="35" borderId="21" xfId="0" applyFont="1" applyFill="1" applyBorder="1" applyAlignment="1">
      <alignment horizontal="center"/>
    </xf>
    <xf numFmtId="0" fontId="11" fillId="35" borderId="22" xfId="65" applyFont="1" applyFill="1" applyBorder="1" applyAlignment="1">
      <alignment horizontal="left" vertical="center"/>
    </xf>
    <xf numFmtId="0" fontId="6" fillId="34" borderId="35" xfId="63" applyFont="1" applyFill="1" applyBorder="1" applyAlignment="1">
      <alignment/>
    </xf>
    <xf numFmtId="0" fontId="10" fillId="0" borderId="35" xfId="63" applyFont="1" applyFill="1" applyBorder="1" applyAlignment="1">
      <alignment/>
    </xf>
    <xf numFmtId="0" fontId="0" fillId="0" borderId="17" xfId="0" applyBorder="1" applyAlignment="1">
      <alignment/>
    </xf>
    <xf numFmtId="0" fontId="7" fillId="35" borderId="22" xfId="55" applyFont="1" applyFill="1" applyBorder="1" applyAlignment="1">
      <alignment/>
    </xf>
    <xf numFmtId="0" fontId="10" fillId="36" borderId="35" xfId="63" applyFont="1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wrapText="1"/>
    </xf>
    <xf numFmtId="3" fontId="7" fillId="34" borderId="0" xfId="63" applyNumberFormat="1" applyFont="1" applyFill="1" applyBorder="1" applyAlignment="1">
      <alignment horizontal="center"/>
    </xf>
    <xf numFmtId="49" fontId="8" fillId="36" borderId="21" xfId="63" applyNumberFormat="1" applyFont="1" applyFill="1" applyBorder="1" applyAlignment="1">
      <alignment horizontal="center" vertical="center" wrapText="1"/>
    </xf>
    <xf numFmtId="0" fontId="9" fillId="34" borderId="22" xfId="63" applyFont="1" applyFill="1" applyBorder="1" applyAlignment="1">
      <alignment horizontal="center" vertical="center" wrapText="1"/>
    </xf>
    <xf numFmtId="3" fontId="9" fillId="0" borderId="72" xfId="56" applyNumberFormat="1" applyFont="1" applyFill="1" applyBorder="1" applyAlignment="1" applyProtection="1">
      <alignment horizontal="center" vertical="center" wrapText="1"/>
      <protection locked="0"/>
    </xf>
    <xf numFmtId="3" fontId="9" fillId="0" borderId="22" xfId="56" applyNumberFormat="1" applyFont="1" applyFill="1" applyBorder="1" applyAlignment="1" applyProtection="1">
      <alignment horizontal="center" vertical="center" wrapText="1"/>
      <protection locked="0"/>
    </xf>
    <xf numFmtId="3" fontId="9" fillId="0" borderId="58" xfId="0" applyNumberFormat="1" applyFont="1" applyBorder="1" applyAlignment="1">
      <alignment horizontal="center" vertical="center" wrapText="1"/>
    </xf>
    <xf numFmtId="49" fontId="9" fillId="33" borderId="21" xfId="63" applyNumberFormat="1" applyFont="1" applyFill="1" applyBorder="1" applyAlignment="1">
      <alignment horizontal="left"/>
    </xf>
    <xf numFmtId="0" fontId="9" fillId="33" borderId="22" xfId="63" applyFont="1" applyFill="1" applyBorder="1" applyAlignment="1">
      <alignment horizontal="center"/>
    </xf>
    <xf numFmtId="49" fontId="7" fillId="34" borderId="21" xfId="63" applyNumberFormat="1" applyFont="1" applyFill="1" applyBorder="1" applyAlignment="1">
      <alignment horizontal="right"/>
    </xf>
    <xf numFmtId="0" fontId="7" fillId="34" borderId="22" xfId="63" applyFont="1" applyFill="1" applyBorder="1" applyAlignment="1">
      <alignment/>
    </xf>
    <xf numFmtId="3" fontId="7" fillId="0" borderId="72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7" fillId="0" borderId="58" xfId="0" applyNumberFormat="1" applyFont="1" applyBorder="1" applyAlignment="1">
      <alignment/>
    </xf>
    <xf numFmtId="49" fontId="6" fillId="34" borderId="16" xfId="63" applyNumberFormat="1" applyFont="1" applyFill="1" applyBorder="1" applyAlignment="1">
      <alignment horizontal="right"/>
    </xf>
    <xf numFmtId="0" fontId="6" fillId="34" borderId="17" xfId="63" applyFont="1" applyFill="1" applyBorder="1" applyAlignment="1">
      <alignment/>
    </xf>
    <xf numFmtId="49" fontId="7" fillId="34" borderId="77" xfId="63" applyNumberFormat="1" applyFont="1" applyFill="1" applyBorder="1" applyAlignment="1">
      <alignment horizontal="right"/>
    </xf>
    <xf numFmtId="0" fontId="7" fillId="34" borderId="78" xfId="63" applyFont="1" applyFill="1" applyBorder="1" applyAlignment="1">
      <alignment/>
    </xf>
    <xf numFmtId="49" fontId="6" fillId="34" borderId="77" xfId="63" applyNumberFormat="1" applyFont="1" applyFill="1" applyBorder="1" applyAlignment="1">
      <alignment horizontal="right"/>
    </xf>
    <xf numFmtId="0" fontId="6" fillId="34" borderId="78" xfId="63" applyFont="1" applyFill="1" applyBorder="1" applyAlignment="1">
      <alignment/>
    </xf>
    <xf numFmtId="49" fontId="11" fillId="36" borderId="30" xfId="63" applyNumberFormat="1" applyFont="1" applyFill="1" applyBorder="1" applyAlignment="1">
      <alignment horizontal="right"/>
    </xf>
    <xf numFmtId="3" fontId="7" fillId="0" borderId="14" xfId="0" applyNumberFormat="1" applyFont="1" applyFill="1" applyBorder="1" applyAlignment="1">
      <alignment/>
    </xf>
    <xf numFmtId="3" fontId="7" fillId="0" borderId="79" xfId="0" applyNumberFormat="1" applyFont="1" applyBorder="1" applyAlignment="1">
      <alignment/>
    </xf>
    <xf numFmtId="0" fontId="6" fillId="34" borderId="34" xfId="63" applyFont="1" applyFill="1" applyBorder="1" applyAlignment="1">
      <alignment/>
    </xf>
    <xf numFmtId="3" fontId="6" fillId="0" borderId="35" xfId="0" applyNumberFormat="1" applyFont="1" applyFill="1" applyBorder="1" applyAlignment="1">
      <alignment/>
    </xf>
    <xf numFmtId="49" fontId="9" fillId="0" borderId="80" xfId="63" applyNumberFormat="1" applyFont="1" applyFill="1" applyBorder="1" applyAlignment="1">
      <alignment horizontal="left"/>
    </xf>
    <xf numFmtId="0" fontId="9" fillId="0" borderId="80" xfId="63" applyFont="1" applyFill="1" applyBorder="1" applyAlignment="1">
      <alignment horizontal="center"/>
    </xf>
    <xf numFmtId="3" fontId="7" fillId="0" borderId="57" xfId="0" applyNumberFormat="1" applyFont="1" applyFill="1" applyBorder="1" applyAlignment="1">
      <alignment/>
    </xf>
    <xf numFmtId="3" fontId="7" fillId="0" borderId="81" xfId="0" applyNumberFormat="1" applyFont="1" applyFill="1" applyBorder="1" applyAlignment="1">
      <alignment/>
    </xf>
    <xf numFmtId="49" fontId="7" fillId="34" borderId="82" xfId="63" applyNumberFormat="1" applyFont="1" applyFill="1" applyBorder="1" applyAlignment="1">
      <alignment horizontal="right"/>
    </xf>
    <xf numFmtId="0" fontId="7" fillId="34" borderId="83" xfId="63" applyFont="1" applyFill="1" applyBorder="1" applyAlignment="1">
      <alignment wrapText="1"/>
    </xf>
    <xf numFmtId="3" fontId="7" fillId="0" borderId="84" xfId="0" applyNumberFormat="1" applyFont="1" applyBorder="1" applyAlignment="1">
      <alignment/>
    </xf>
    <xf numFmtId="3" fontId="7" fillId="0" borderId="83" xfId="0" applyNumberFormat="1" applyFont="1" applyBorder="1" applyAlignment="1">
      <alignment/>
    </xf>
    <xf numFmtId="49" fontId="12" fillId="34" borderId="34" xfId="63" applyNumberFormat="1" applyFont="1" applyFill="1" applyBorder="1" applyAlignment="1">
      <alignment horizontal="right"/>
    </xf>
    <xf numFmtId="0" fontId="12" fillId="34" borderId="35" xfId="63" applyFont="1" applyFill="1" applyBorder="1" applyAlignment="1">
      <alignment/>
    </xf>
    <xf numFmtId="49" fontId="12" fillId="34" borderId="16" xfId="63" applyNumberFormat="1" applyFont="1" applyFill="1" applyBorder="1" applyAlignment="1">
      <alignment horizontal="right"/>
    </xf>
    <xf numFmtId="0" fontId="12" fillId="34" borderId="17" xfId="63" applyFont="1" applyFill="1" applyBorder="1" applyAlignment="1">
      <alignment/>
    </xf>
    <xf numFmtId="49" fontId="7" fillId="0" borderId="21" xfId="63" applyNumberFormat="1" applyFont="1" applyFill="1" applyBorder="1" applyAlignment="1">
      <alignment horizontal="right"/>
    </xf>
    <xf numFmtId="49" fontId="9" fillId="33" borderId="22" xfId="63" applyNumberFormat="1" applyFont="1" applyFill="1" applyBorder="1" applyAlignment="1">
      <alignment horizontal="left"/>
    </xf>
    <xf numFmtId="49" fontId="7" fillId="34" borderId="22" xfId="63" applyNumberFormat="1" applyFont="1" applyFill="1" applyBorder="1" applyAlignment="1">
      <alignment horizontal="right"/>
    </xf>
    <xf numFmtId="49" fontId="6" fillId="34" borderId="30" xfId="63" applyNumberFormat="1" applyFont="1" applyFill="1" applyBorder="1" applyAlignment="1">
      <alignment horizontal="right"/>
    </xf>
    <xf numFmtId="49" fontId="6" fillId="34" borderId="35" xfId="63" applyNumberFormat="1" applyFont="1" applyFill="1" applyBorder="1" applyAlignment="1">
      <alignment horizontal="right"/>
    </xf>
    <xf numFmtId="0" fontId="13" fillId="36" borderId="35" xfId="63" applyFont="1" applyFill="1" applyBorder="1" applyAlignment="1">
      <alignment/>
    </xf>
    <xf numFmtId="49" fontId="6" fillId="34" borderId="17" xfId="63" applyNumberFormat="1" applyFont="1" applyFill="1" applyBorder="1" applyAlignment="1">
      <alignment horizontal="right"/>
    </xf>
    <xf numFmtId="0" fontId="10" fillId="36" borderId="17" xfId="63" applyFont="1" applyFill="1" applyBorder="1" applyAlignment="1">
      <alignment/>
    </xf>
    <xf numFmtId="0" fontId="7" fillId="35" borderId="22" xfId="0" applyFont="1" applyFill="1" applyBorder="1" applyAlignment="1">
      <alignment wrapText="1"/>
    </xf>
    <xf numFmtId="0" fontId="7" fillId="33" borderId="22" xfId="65" applyFont="1" applyFill="1" applyBorder="1" applyAlignment="1">
      <alignment horizontal="left" vertical="center"/>
    </xf>
    <xf numFmtId="0" fontId="11" fillId="0" borderId="75" xfId="63" applyFont="1" applyFill="1" applyBorder="1" applyAlignment="1">
      <alignment/>
    </xf>
    <xf numFmtId="0" fontId="11" fillId="0" borderId="0" xfId="55" applyFont="1" applyFill="1" applyBorder="1" applyAlignment="1">
      <alignment horizontal="left"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 horizontal="center"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3" fontId="7" fillId="0" borderId="72" xfId="56" applyNumberFormat="1" applyFont="1" applyFill="1" applyBorder="1" applyAlignment="1" applyProtection="1">
      <alignment horizontal="center" vertical="center" wrapText="1"/>
      <protection locked="0"/>
    </xf>
    <xf numFmtId="3" fontId="11" fillId="0" borderId="22" xfId="0" applyNumberFormat="1" applyFont="1" applyBorder="1" applyAlignment="1">
      <alignment horizontal="center"/>
    </xf>
    <xf numFmtId="3" fontId="7" fillId="0" borderId="58" xfId="0" applyNumberFormat="1" applyFont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/>
    </xf>
    <xf numFmtId="0" fontId="7" fillId="33" borderId="22" xfId="56" applyFont="1" applyFill="1" applyBorder="1" applyAlignment="1">
      <alignment/>
    </xf>
    <xf numFmtId="3" fontId="7" fillId="33" borderId="72" xfId="0" applyNumberFormat="1" applyFont="1" applyFill="1" applyBorder="1" applyAlignment="1">
      <alignment horizontal="right"/>
    </xf>
    <xf numFmtId="3" fontId="7" fillId="33" borderId="22" xfId="0" applyNumberFormat="1" applyFont="1" applyFill="1" applyBorder="1" applyAlignment="1">
      <alignment horizontal="right"/>
    </xf>
    <xf numFmtId="3" fontId="7" fillId="33" borderId="58" xfId="0" applyNumberFormat="1" applyFont="1" applyFill="1" applyBorder="1" applyAlignment="1">
      <alignment horizontal="right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wrapText="1"/>
    </xf>
    <xf numFmtId="3" fontId="6" fillId="0" borderId="75" xfId="0" applyNumberFormat="1" applyFont="1" applyFill="1" applyBorder="1" applyAlignment="1">
      <alignment horizontal="right" wrapText="1"/>
    </xf>
    <xf numFmtId="3" fontId="6" fillId="0" borderId="30" xfId="0" applyNumberFormat="1" applyFont="1" applyFill="1" applyBorder="1" applyAlignment="1">
      <alignment horizontal="right" wrapText="1"/>
    </xf>
    <xf numFmtId="3" fontId="6" fillId="0" borderId="76" xfId="0" applyNumberFormat="1" applyFont="1" applyFill="1" applyBorder="1" applyAlignment="1">
      <alignment horizontal="right" wrapText="1"/>
    </xf>
    <xf numFmtId="0" fontId="7" fillId="33" borderId="21" xfId="56" applyFont="1" applyFill="1" applyBorder="1" applyAlignment="1">
      <alignment horizontal="center"/>
    </xf>
    <xf numFmtId="3" fontId="7" fillId="33" borderId="72" xfId="56" applyNumberFormat="1" applyFont="1" applyFill="1" applyBorder="1" applyAlignment="1">
      <alignment horizontal="right"/>
    </xf>
    <xf numFmtId="3" fontId="7" fillId="33" borderId="22" xfId="56" applyNumberFormat="1" applyFont="1" applyFill="1" applyBorder="1" applyAlignment="1">
      <alignment horizontal="right"/>
    </xf>
    <xf numFmtId="3" fontId="6" fillId="0" borderId="29" xfId="0" applyNumberFormat="1" applyFont="1" applyBorder="1" applyAlignment="1">
      <alignment/>
    </xf>
    <xf numFmtId="3" fontId="10" fillId="0" borderId="34" xfId="0" applyNumberFormat="1" applyFont="1" applyFill="1" applyBorder="1" applyAlignment="1">
      <alignment horizontal="center"/>
    </xf>
    <xf numFmtId="3" fontId="10" fillId="0" borderId="35" xfId="0" applyNumberFormat="1" applyFont="1" applyFill="1" applyBorder="1" applyAlignment="1">
      <alignment wrapText="1"/>
    </xf>
    <xf numFmtId="3" fontId="6" fillId="0" borderId="34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1" fontId="7" fillId="35" borderId="21" xfId="0" applyNumberFormat="1" applyFont="1" applyFill="1" applyBorder="1" applyAlignment="1">
      <alignment horizontal="center"/>
    </xf>
    <xf numFmtId="3" fontId="7" fillId="35" borderId="22" xfId="56" applyNumberFormat="1" applyFont="1" applyFill="1" applyBorder="1" applyAlignment="1">
      <alignment wrapText="1"/>
    </xf>
    <xf numFmtId="1" fontId="6" fillId="0" borderId="29" xfId="0" applyNumberFormat="1" applyFont="1" applyBorder="1" applyAlignment="1">
      <alignment/>
    </xf>
    <xf numFmtId="1" fontId="6" fillId="0" borderId="34" xfId="0" applyNumberFormat="1" applyFont="1" applyBorder="1" applyAlignment="1">
      <alignment horizontal="center"/>
    </xf>
    <xf numFmtId="3" fontId="10" fillId="0" borderId="35" xfId="0" applyNumberFormat="1" applyFont="1" applyBorder="1" applyAlignment="1">
      <alignment wrapText="1"/>
    </xf>
    <xf numFmtId="3" fontId="6" fillId="0" borderId="65" xfId="0" applyNumberFormat="1" applyFont="1" applyFill="1" applyBorder="1" applyAlignment="1">
      <alignment/>
    </xf>
    <xf numFmtId="1" fontId="6" fillId="0" borderId="16" xfId="0" applyNumberFormat="1" applyFont="1" applyBorder="1" applyAlignment="1">
      <alignment/>
    </xf>
    <xf numFmtId="3" fontId="11" fillId="35" borderId="22" xfId="0" applyNumberFormat="1" applyFont="1" applyFill="1" applyBorder="1" applyAlignment="1">
      <alignment horizontal="left" wrapText="1"/>
    </xf>
    <xf numFmtId="1" fontId="6" fillId="0" borderId="13" xfId="0" applyNumberFormat="1" applyFont="1" applyFill="1" applyBorder="1" applyAlignment="1">
      <alignment horizontal="center"/>
    </xf>
    <xf numFmtId="3" fontId="10" fillId="0" borderId="14" xfId="0" applyNumberFormat="1" applyFont="1" applyFill="1" applyBorder="1" applyAlignment="1">
      <alignment horizontal="left" wrapText="1"/>
    </xf>
    <xf numFmtId="3" fontId="6" fillId="0" borderId="85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1" fontId="6" fillId="0" borderId="41" xfId="0" applyNumberFormat="1" applyFont="1" applyBorder="1" applyAlignment="1">
      <alignment/>
    </xf>
    <xf numFmtId="3" fontId="6" fillId="0" borderId="42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59" xfId="0" applyNumberFormat="1" applyFont="1" applyBorder="1" applyAlignment="1">
      <alignment/>
    </xf>
    <xf numFmtId="1" fontId="11" fillId="35" borderId="21" xfId="0" applyNumberFormat="1" applyFont="1" applyFill="1" applyBorder="1" applyAlignment="1">
      <alignment horizontal="center"/>
    </xf>
    <xf numFmtId="3" fontId="11" fillId="35" borderId="22" xfId="0" applyNumberFormat="1" applyFont="1" applyFill="1" applyBorder="1" applyAlignment="1">
      <alignment/>
    </xf>
    <xf numFmtId="3" fontId="11" fillId="35" borderId="72" xfId="0" applyNumberFormat="1" applyFont="1" applyFill="1" applyBorder="1" applyAlignment="1">
      <alignment/>
    </xf>
    <xf numFmtId="3" fontId="11" fillId="35" borderId="16" xfId="0" applyNumberFormat="1" applyFont="1" applyFill="1" applyBorder="1" applyAlignment="1">
      <alignment horizontal="center"/>
    </xf>
    <xf numFmtId="3" fontId="11" fillId="35" borderId="62" xfId="56" applyNumberFormat="1" applyFont="1" applyFill="1" applyBorder="1">
      <alignment/>
    </xf>
    <xf numFmtId="3" fontId="10" fillId="35" borderId="74" xfId="0" applyNumberFormat="1" applyFont="1" applyFill="1" applyBorder="1" applyAlignment="1">
      <alignment/>
    </xf>
    <xf numFmtId="3" fontId="6" fillId="35" borderId="62" xfId="0" applyNumberFormat="1" applyFont="1" applyFill="1" applyBorder="1" applyAlignment="1">
      <alignment/>
    </xf>
    <xf numFmtId="3" fontId="6" fillId="35" borderId="63" xfId="0" applyNumberFormat="1" applyFont="1" applyFill="1" applyBorder="1" applyAlignment="1">
      <alignment/>
    </xf>
    <xf numFmtId="3" fontId="11" fillId="35" borderId="21" xfId="0" applyNumberFormat="1" applyFont="1" applyFill="1" applyBorder="1" applyAlignment="1">
      <alignment horizontal="center"/>
    </xf>
    <xf numFmtId="3" fontId="11" fillId="35" borderId="22" xfId="56" applyNumberFormat="1" applyFont="1" applyFill="1" applyBorder="1">
      <alignment/>
    </xf>
    <xf numFmtId="3" fontId="10" fillId="35" borderId="72" xfId="0" applyNumberFormat="1" applyFont="1" applyFill="1" applyBorder="1" applyAlignment="1">
      <alignment/>
    </xf>
    <xf numFmtId="3" fontId="6" fillId="35" borderId="22" xfId="0" applyNumberFormat="1" applyFont="1" applyFill="1" applyBorder="1" applyAlignment="1">
      <alignment/>
    </xf>
    <xf numFmtId="3" fontId="6" fillId="35" borderId="58" xfId="0" applyNumberFormat="1" applyFont="1" applyFill="1" applyBorder="1" applyAlignment="1">
      <alignment/>
    </xf>
    <xf numFmtId="3" fontId="7" fillId="35" borderId="21" xfId="0" applyNumberFormat="1" applyFont="1" applyFill="1" applyBorder="1" applyAlignment="1">
      <alignment/>
    </xf>
    <xf numFmtId="3" fontId="7" fillId="35" borderId="22" xfId="55" applyNumberFormat="1" applyFont="1" applyFill="1" applyBorder="1" applyAlignment="1">
      <alignment horizontal="left"/>
    </xf>
    <xf numFmtId="3" fontId="10" fillId="0" borderId="35" xfId="0" applyNumberFormat="1" applyFont="1" applyFill="1" applyBorder="1" applyAlignment="1">
      <alignment/>
    </xf>
    <xf numFmtId="3" fontId="6" fillId="0" borderId="35" xfId="0" applyNumberFormat="1" applyFont="1" applyBorder="1" applyAlignment="1">
      <alignment/>
    </xf>
    <xf numFmtId="3" fontId="10" fillId="0" borderId="35" xfId="0" applyNumberFormat="1" applyFont="1" applyFill="1" applyBorder="1" applyAlignment="1">
      <alignment vertical="center"/>
    </xf>
    <xf numFmtId="3" fontId="6" fillId="0" borderId="17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0" fontId="10" fillId="0" borderId="35" xfId="0" applyFont="1" applyBorder="1" applyAlignment="1">
      <alignment/>
    </xf>
    <xf numFmtId="3" fontId="6" fillId="0" borderId="42" xfId="0" applyNumberFormat="1" applyFont="1" applyBorder="1" applyAlignment="1">
      <alignment/>
    </xf>
    <xf numFmtId="3" fontId="6" fillId="0" borderId="34" xfId="0" applyNumberFormat="1" applyFont="1" applyBorder="1" applyAlignment="1">
      <alignment horizontal="center"/>
    </xf>
    <xf numFmtId="172" fontId="6" fillId="0" borderId="35" xfId="0" applyNumberFormat="1" applyFont="1" applyBorder="1" applyAlignment="1">
      <alignment wrapText="1"/>
    </xf>
    <xf numFmtId="0" fontId="3" fillId="0" borderId="86" xfId="56" applyFont="1" applyFill="1" applyBorder="1" applyAlignment="1" applyProtection="1">
      <alignment horizontal="center" vertical="center"/>
      <protection locked="0"/>
    </xf>
    <xf numFmtId="0" fontId="3" fillId="0" borderId="37" xfId="56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 2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_2005.a.PROJEKT-1 lugemine" xfId="63"/>
    <cellStyle name="Обычный_LvK Sillamae linna 2012.aasta eelarve Lisa" xfId="64"/>
    <cellStyle name="Обычный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zoomScalePageLayoutView="0" workbookViewId="0" topLeftCell="A19">
      <selection activeCell="C4" sqref="C4"/>
    </sheetView>
  </sheetViews>
  <sheetFormatPr defaultColWidth="9.140625" defaultRowHeight="15"/>
  <cols>
    <col min="1" max="1" width="7.00390625" style="0" customWidth="1"/>
    <col min="2" max="2" width="3.7109375" style="0" customWidth="1"/>
    <col min="3" max="3" width="47.00390625" style="0" customWidth="1"/>
    <col min="4" max="4" width="10.57421875" style="0" customWidth="1"/>
    <col min="6" max="6" width="10.57421875" style="0" customWidth="1"/>
  </cols>
  <sheetData>
    <row r="1" spans="1:6" ht="14.25">
      <c r="A1" s="1"/>
      <c r="B1" s="1"/>
      <c r="C1" s="1"/>
      <c r="D1" s="1" t="s">
        <v>0</v>
      </c>
      <c r="E1" s="1"/>
      <c r="F1" s="1"/>
    </row>
    <row r="2" spans="1:6" ht="14.25">
      <c r="A2" s="1"/>
      <c r="B2" s="1"/>
      <c r="C2" s="1"/>
      <c r="D2" s="1" t="s">
        <v>1</v>
      </c>
      <c r="E2" s="1"/>
      <c r="F2" s="1"/>
    </row>
    <row r="3" spans="1:6" ht="15" thickBot="1">
      <c r="A3" s="1"/>
      <c r="B3" s="1"/>
      <c r="C3" s="1" t="s">
        <v>128</v>
      </c>
      <c r="D3" s="2"/>
      <c r="E3" s="1"/>
      <c r="F3" s="1"/>
    </row>
    <row r="4" spans="1:6" ht="14.25">
      <c r="A4" s="3" t="s">
        <v>2</v>
      </c>
      <c r="B4" s="4"/>
      <c r="C4" s="5"/>
      <c r="D4" s="6"/>
      <c r="E4" s="7"/>
      <c r="F4" s="7"/>
    </row>
    <row r="5" spans="1:6" ht="53.25" thickBot="1">
      <c r="A5" s="8" t="s">
        <v>3</v>
      </c>
      <c r="B5" s="275" t="s">
        <v>4</v>
      </c>
      <c r="C5" s="276"/>
      <c r="D5" s="9" t="s">
        <v>5</v>
      </c>
      <c r="E5" s="10" t="s">
        <v>6</v>
      </c>
      <c r="F5" s="11" t="s">
        <v>7</v>
      </c>
    </row>
    <row r="6" spans="1:6" ht="15" thickBot="1">
      <c r="A6" s="12" t="s">
        <v>8</v>
      </c>
      <c r="B6" s="13"/>
      <c r="C6" s="14"/>
      <c r="D6" s="15">
        <v>15129769</v>
      </c>
      <c r="E6" s="16">
        <f>E7+E11+E13+E17</f>
        <v>87050</v>
      </c>
      <c r="F6" s="16">
        <f>SUM(D6:E6)</f>
        <v>15216819</v>
      </c>
    </row>
    <row r="7" spans="1:6" ht="15" thickBot="1">
      <c r="A7" s="17">
        <v>30</v>
      </c>
      <c r="B7" s="18" t="s">
        <v>9</v>
      </c>
      <c r="C7" s="19"/>
      <c r="D7" s="20">
        <f>D8+D9+D10</f>
        <v>7408445</v>
      </c>
      <c r="E7" s="21">
        <f>SUM(E8:E10)</f>
        <v>0</v>
      </c>
      <c r="F7" s="21">
        <f>SUM(F8:F10)</f>
        <v>7408445</v>
      </c>
    </row>
    <row r="8" spans="1:6" ht="14.25">
      <c r="A8" s="22"/>
      <c r="B8" s="23"/>
      <c r="C8" s="24" t="s">
        <v>10</v>
      </c>
      <c r="D8" s="25">
        <v>7314495</v>
      </c>
      <c r="E8" s="26">
        <v>0</v>
      </c>
      <c r="F8" s="26">
        <f>SUM(D8:E8)</f>
        <v>7314495</v>
      </c>
    </row>
    <row r="9" spans="1:6" ht="14.25">
      <c r="A9" s="27"/>
      <c r="B9" s="28"/>
      <c r="C9" s="29" t="s">
        <v>11</v>
      </c>
      <c r="D9" s="30">
        <v>88950</v>
      </c>
      <c r="E9" s="31">
        <v>0</v>
      </c>
      <c r="F9" s="31">
        <f>SUM(D9:E9)</f>
        <v>88950</v>
      </c>
    </row>
    <row r="10" spans="1:6" ht="15" thickBot="1">
      <c r="A10" s="32"/>
      <c r="B10" s="33"/>
      <c r="C10" s="34" t="s">
        <v>12</v>
      </c>
      <c r="D10" s="35">
        <v>5000</v>
      </c>
      <c r="E10" s="36">
        <v>0</v>
      </c>
      <c r="F10" s="36">
        <f>SUM(D10:E10)</f>
        <v>5000</v>
      </c>
    </row>
    <row r="11" spans="1:6" ht="15" thickBot="1">
      <c r="A11" s="37">
        <v>32</v>
      </c>
      <c r="B11" s="38" t="s">
        <v>13</v>
      </c>
      <c r="C11" s="39"/>
      <c r="D11" s="20">
        <v>1777657</v>
      </c>
      <c r="E11" s="40">
        <v>4453</v>
      </c>
      <c r="F11" s="40">
        <f>SUM(D11:E11)</f>
        <v>1782110</v>
      </c>
    </row>
    <row r="12" spans="1:6" ht="15" thickBot="1">
      <c r="A12" s="41"/>
      <c r="B12" s="42"/>
      <c r="C12" s="43"/>
      <c r="D12" s="44"/>
      <c r="E12" s="45"/>
      <c r="F12" s="45"/>
    </row>
    <row r="13" spans="1:6" ht="15" thickBot="1">
      <c r="A13" s="37">
        <v>35</v>
      </c>
      <c r="B13" s="38" t="s">
        <v>14</v>
      </c>
      <c r="C13" s="39"/>
      <c r="D13" s="20">
        <f>SUM(D14:D16)</f>
        <v>5887163</v>
      </c>
      <c r="E13" s="21">
        <f>SUM(E14,E15,E16)</f>
        <v>82479</v>
      </c>
      <c r="F13" s="21">
        <f>SUM(D13:E13)</f>
        <v>5969642</v>
      </c>
    </row>
    <row r="14" spans="1:6" ht="14.25">
      <c r="A14" s="22"/>
      <c r="B14" s="46"/>
      <c r="C14" s="24" t="s">
        <v>15</v>
      </c>
      <c r="D14" s="47">
        <v>1878124</v>
      </c>
      <c r="E14" s="26">
        <v>0</v>
      </c>
      <c r="F14" s="48">
        <f aca="true" t="shared" si="0" ref="F14:F22">SUM(D14:E14)</f>
        <v>1878124</v>
      </c>
    </row>
    <row r="15" spans="1:6" ht="14.25">
      <c r="A15" s="27"/>
      <c r="B15" s="28"/>
      <c r="C15" s="49" t="s">
        <v>16</v>
      </c>
      <c r="D15" s="50">
        <v>3876368</v>
      </c>
      <c r="E15" s="31">
        <v>0</v>
      </c>
      <c r="F15" s="31">
        <f t="shared" si="0"/>
        <v>3876368</v>
      </c>
    </row>
    <row r="16" spans="1:6" ht="15" thickBot="1">
      <c r="A16" s="27"/>
      <c r="B16" s="28"/>
      <c r="C16" s="51" t="s">
        <v>17</v>
      </c>
      <c r="D16" s="52">
        <v>132671</v>
      </c>
      <c r="E16" s="36">
        <v>82479</v>
      </c>
      <c r="F16" s="36">
        <f t="shared" si="0"/>
        <v>215150</v>
      </c>
    </row>
    <row r="17" spans="1:6" ht="15" thickBot="1">
      <c r="A17" s="53">
        <v>38</v>
      </c>
      <c r="B17" s="54" t="s">
        <v>18</v>
      </c>
      <c r="C17" s="55"/>
      <c r="D17" s="20">
        <f>SUM(D18:D21)</f>
        <v>56504</v>
      </c>
      <c r="E17" s="21">
        <f>SUM(E18:E21)</f>
        <v>118</v>
      </c>
      <c r="F17" s="21">
        <f t="shared" si="0"/>
        <v>56622</v>
      </c>
    </row>
    <row r="18" spans="1:6" ht="14.25">
      <c r="A18" s="56"/>
      <c r="B18" s="57"/>
      <c r="C18" s="58" t="s">
        <v>19</v>
      </c>
      <c r="D18" s="47">
        <v>4000</v>
      </c>
      <c r="E18" s="26">
        <v>0</v>
      </c>
      <c r="F18" s="26">
        <f t="shared" si="0"/>
        <v>4000</v>
      </c>
    </row>
    <row r="19" spans="1:6" ht="14.25">
      <c r="A19" s="59"/>
      <c r="B19" s="60"/>
      <c r="C19" s="61" t="s">
        <v>20</v>
      </c>
      <c r="D19" s="50">
        <v>45000</v>
      </c>
      <c r="E19" s="31">
        <v>0</v>
      </c>
      <c r="F19" s="31">
        <f t="shared" si="0"/>
        <v>45000</v>
      </c>
    </row>
    <row r="20" spans="1:6" ht="14.25">
      <c r="A20" s="22"/>
      <c r="B20" s="46"/>
      <c r="C20" s="24" t="s">
        <v>21</v>
      </c>
      <c r="D20" s="62">
        <v>1000</v>
      </c>
      <c r="E20" s="31">
        <v>0</v>
      </c>
      <c r="F20" s="31">
        <f t="shared" si="0"/>
        <v>1000</v>
      </c>
    </row>
    <row r="21" spans="1:6" ht="15" thickBot="1">
      <c r="A21" s="63"/>
      <c r="B21" s="64"/>
      <c r="C21" s="34" t="s">
        <v>22</v>
      </c>
      <c r="D21" s="52">
        <v>6504</v>
      </c>
      <c r="E21" s="36">
        <v>118</v>
      </c>
      <c r="F21" s="36">
        <f t="shared" si="0"/>
        <v>6622</v>
      </c>
    </row>
    <row r="22" spans="1:6" ht="15" thickBot="1">
      <c r="A22" s="12" t="s">
        <v>23</v>
      </c>
      <c r="B22" s="13"/>
      <c r="C22" s="14"/>
      <c r="D22" s="15">
        <f>SUM(D23,D27)</f>
        <v>14575029</v>
      </c>
      <c r="E22" s="16">
        <f>SUM(E23,E27)</f>
        <v>110035</v>
      </c>
      <c r="F22" s="16">
        <f t="shared" si="0"/>
        <v>14685064</v>
      </c>
    </row>
    <row r="23" spans="1:6" ht="15" thickBot="1">
      <c r="A23" s="17">
        <v>4</v>
      </c>
      <c r="B23" s="65" t="s">
        <v>24</v>
      </c>
      <c r="C23" s="19"/>
      <c r="D23" s="20">
        <f>SUM(D24:D26)</f>
        <v>1798887</v>
      </c>
      <c r="E23" s="20">
        <f>SUM(E24:E26)</f>
        <v>0</v>
      </c>
      <c r="F23" s="21">
        <f>SUM(F24:F26)</f>
        <v>1798887</v>
      </c>
    </row>
    <row r="24" spans="1:6" ht="14.25">
      <c r="A24" s="27"/>
      <c r="B24" s="66"/>
      <c r="C24" s="29" t="s">
        <v>25</v>
      </c>
      <c r="D24" s="47">
        <v>1135178</v>
      </c>
      <c r="E24" s="26">
        <v>0</v>
      </c>
      <c r="F24" s="26">
        <f aca="true" t="shared" si="1" ref="F24:F30">SUM(D24:E24)</f>
        <v>1135178</v>
      </c>
    </row>
    <row r="25" spans="1:6" ht="14.25">
      <c r="A25" s="27"/>
      <c r="B25" s="28"/>
      <c r="C25" s="29" t="s">
        <v>26</v>
      </c>
      <c r="D25" s="62">
        <v>642733</v>
      </c>
      <c r="E25" s="31">
        <v>0</v>
      </c>
      <c r="F25" s="31">
        <f t="shared" si="1"/>
        <v>642733</v>
      </c>
    </row>
    <row r="26" spans="1:6" ht="15" thickBot="1">
      <c r="A26" s="27"/>
      <c r="B26" s="28"/>
      <c r="C26" s="29" t="s">
        <v>27</v>
      </c>
      <c r="D26" s="67">
        <v>20976</v>
      </c>
      <c r="E26" s="36">
        <v>0</v>
      </c>
      <c r="F26" s="36">
        <f t="shared" si="1"/>
        <v>20976</v>
      </c>
    </row>
    <row r="27" spans="1:6" ht="15" thickBot="1">
      <c r="A27" s="53">
        <v>5</v>
      </c>
      <c r="B27" s="68" t="s">
        <v>28</v>
      </c>
      <c r="C27" s="54"/>
      <c r="D27" s="20">
        <f>SUM(D28:D30)</f>
        <v>12776142</v>
      </c>
      <c r="E27" s="21">
        <f>SUM(E28:E30)</f>
        <v>110035</v>
      </c>
      <c r="F27" s="21">
        <f t="shared" si="1"/>
        <v>12886177</v>
      </c>
    </row>
    <row r="28" spans="1:6" ht="14.25">
      <c r="A28" s="22"/>
      <c r="B28" s="46"/>
      <c r="C28" s="24" t="s">
        <v>29</v>
      </c>
      <c r="D28" s="47">
        <v>9028584</v>
      </c>
      <c r="E28" s="26">
        <v>83060</v>
      </c>
      <c r="F28" s="26">
        <f t="shared" si="1"/>
        <v>9111644</v>
      </c>
    </row>
    <row r="29" spans="1:6" ht="14.25">
      <c r="A29" s="27"/>
      <c r="B29" s="28"/>
      <c r="C29" s="29" t="s">
        <v>30</v>
      </c>
      <c r="D29" s="62">
        <v>3681255</v>
      </c>
      <c r="E29" s="31">
        <v>31130</v>
      </c>
      <c r="F29" s="31">
        <f t="shared" si="1"/>
        <v>3712385</v>
      </c>
    </row>
    <row r="30" spans="1:6" ht="15" thickBot="1">
      <c r="A30" s="63"/>
      <c r="B30" s="64"/>
      <c r="C30" s="34" t="s">
        <v>31</v>
      </c>
      <c r="D30" s="67">
        <v>66303</v>
      </c>
      <c r="E30" s="36">
        <v>-4155</v>
      </c>
      <c r="F30" s="36">
        <f t="shared" si="1"/>
        <v>62148</v>
      </c>
    </row>
    <row r="31" spans="1:6" ht="15" thickBot="1">
      <c r="A31" s="69" t="s">
        <v>32</v>
      </c>
      <c r="B31" s="70"/>
      <c r="C31" s="71"/>
      <c r="D31" s="72">
        <f>D6-D22</f>
        <v>554740</v>
      </c>
      <c r="E31" s="73">
        <f>E6-E22</f>
        <v>-22985</v>
      </c>
      <c r="F31" s="73">
        <f>F6-F22</f>
        <v>531755</v>
      </c>
    </row>
    <row r="32" spans="1:6" ht="15" thickBot="1">
      <c r="A32" s="41"/>
      <c r="B32" s="42"/>
      <c r="C32" s="43"/>
      <c r="D32" s="44"/>
      <c r="E32" s="45"/>
      <c r="F32" s="45"/>
    </row>
    <row r="33" spans="1:6" ht="15" thickBot="1">
      <c r="A33" s="74" t="s">
        <v>33</v>
      </c>
      <c r="B33" s="75"/>
      <c r="C33" s="76"/>
      <c r="D33" s="72">
        <f>D34+D35+D36+D37+D38+D39+D40</f>
        <v>-1649841</v>
      </c>
      <c r="E33" s="72">
        <f>E34+E35+E36+E37+E38+E39+E40</f>
        <v>22985</v>
      </c>
      <c r="F33" s="73">
        <f>F34+F35+F36+F37+F38+F39+F40</f>
        <v>-1626856</v>
      </c>
    </row>
    <row r="34" spans="1:6" ht="14.25">
      <c r="A34" s="22"/>
      <c r="B34" s="24"/>
      <c r="C34" s="77" t="s">
        <v>34</v>
      </c>
      <c r="D34" s="78">
        <v>15000</v>
      </c>
      <c r="E34" s="26">
        <v>0</v>
      </c>
      <c r="F34" s="26">
        <f aca="true" t="shared" si="2" ref="F34:F40">SUM(D34:E34)</f>
        <v>15000</v>
      </c>
    </row>
    <row r="35" spans="1:6" ht="14.25">
      <c r="A35" s="27"/>
      <c r="B35" s="29"/>
      <c r="C35" s="79" t="s">
        <v>35</v>
      </c>
      <c r="D35" s="50">
        <v>-3520183</v>
      </c>
      <c r="E35" s="31">
        <v>489283</v>
      </c>
      <c r="F35" s="31">
        <f t="shared" si="2"/>
        <v>-3030900</v>
      </c>
    </row>
    <row r="36" spans="1:6" ht="14.25">
      <c r="A36" s="27"/>
      <c r="B36" s="29"/>
      <c r="C36" s="61" t="s">
        <v>36</v>
      </c>
      <c r="D36" s="62">
        <v>1745043</v>
      </c>
      <c r="E36" s="31">
        <v>-391403</v>
      </c>
      <c r="F36" s="31">
        <f t="shared" si="2"/>
        <v>1353640</v>
      </c>
    </row>
    <row r="37" spans="1:6" ht="14.25">
      <c r="A37" s="27"/>
      <c r="B37" s="24"/>
      <c r="C37" s="119" t="s">
        <v>37</v>
      </c>
      <c r="D37" s="47">
        <v>0</v>
      </c>
      <c r="E37" s="31">
        <v>-74895</v>
      </c>
      <c r="F37" s="31">
        <f t="shared" si="2"/>
        <v>-74895</v>
      </c>
    </row>
    <row r="38" spans="1:6" ht="14.25">
      <c r="A38" s="27"/>
      <c r="B38" s="24"/>
      <c r="C38" s="80" t="s">
        <v>38</v>
      </c>
      <c r="D38" s="81">
        <v>120000</v>
      </c>
      <c r="E38" s="31">
        <v>0</v>
      </c>
      <c r="F38" s="31">
        <f t="shared" si="2"/>
        <v>120000</v>
      </c>
    </row>
    <row r="39" spans="1:6" ht="14.25">
      <c r="A39" s="27"/>
      <c r="B39" s="82"/>
      <c r="C39" s="83" t="s">
        <v>39</v>
      </c>
      <c r="D39" s="84">
        <v>28299</v>
      </c>
      <c r="E39" s="31">
        <v>0</v>
      </c>
      <c r="F39" s="31">
        <f t="shared" si="2"/>
        <v>28299</v>
      </c>
    </row>
    <row r="40" spans="1:6" ht="15" thickBot="1">
      <c r="A40" s="27"/>
      <c r="B40" s="29"/>
      <c r="C40" s="79" t="s">
        <v>40</v>
      </c>
      <c r="D40" s="67">
        <v>-38000</v>
      </c>
      <c r="E40" s="36">
        <v>0</v>
      </c>
      <c r="F40" s="85">
        <f t="shared" si="2"/>
        <v>-38000</v>
      </c>
    </row>
    <row r="41" spans="1:6" ht="15" thickBot="1">
      <c r="A41" s="86" t="s">
        <v>41</v>
      </c>
      <c r="B41" s="87"/>
      <c r="C41" s="88"/>
      <c r="D41" s="72">
        <f>D31+D33</f>
        <v>-1095101</v>
      </c>
      <c r="E41" s="73">
        <f>E31+E33</f>
        <v>0</v>
      </c>
      <c r="F41" s="89">
        <f>F31+F33</f>
        <v>-1095101</v>
      </c>
    </row>
    <row r="42" spans="1:6" ht="15" thickBot="1">
      <c r="A42" s="90"/>
      <c r="B42" s="91"/>
      <c r="C42" s="92"/>
      <c r="D42" s="93"/>
      <c r="E42" s="45"/>
      <c r="F42" s="94"/>
    </row>
    <row r="43" spans="1:6" ht="14.25">
      <c r="A43" s="95" t="s">
        <v>42</v>
      </c>
      <c r="B43" s="96"/>
      <c r="C43" s="97"/>
      <c r="D43" s="98">
        <f>D44+D46</f>
        <v>370467</v>
      </c>
      <c r="E43" s="98">
        <f>E44+E46</f>
        <v>0</v>
      </c>
      <c r="F43" s="99">
        <f>F44+F46</f>
        <v>370467</v>
      </c>
    </row>
    <row r="44" spans="1:6" ht="14.25">
      <c r="A44" s="59"/>
      <c r="B44" s="100" t="s">
        <v>43</v>
      </c>
      <c r="C44" s="101"/>
      <c r="D44" s="102">
        <v>879700</v>
      </c>
      <c r="E44" s="103"/>
      <c r="F44" s="104">
        <f>SUM(D44:E44)</f>
        <v>879700</v>
      </c>
    </row>
    <row r="45" spans="1:6" ht="14.25">
      <c r="A45" s="105"/>
      <c r="B45" s="60"/>
      <c r="C45" s="106"/>
      <c r="D45" s="107"/>
      <c r="E45" s="31"/>
      <c r="F45" s="108"/>
    </row>
    <row r="46" spans="1:6" ht="15" thickBot="1">
      <c r="A46" s="109"/>
      <c r="B46" s="110" t="s">
        <v>44</v>
      </c>
      <c r="C46" s="111"/>
      <c r="D46" s="112">
        <v>-509233</v>
      </c>
      <c r="E46" s="113">
        <v>0</v>
      </c>
      <c r="F46" s="114">
        <f>SUM(D46:E46)</f>
        <v>-509233</v>
      </c>
    </row>
    <row r="47" spans="1:6" ht="15" thickBot="1">
      <c r="A47" s="12" t="s">
        <v>45</v>
      </c>
      <c r="B47" s="14"/>
      <c r="C47" s="115"/>
      <c r="D47" s="116">
        <f>D41+D43</f>
        <v>-724634</v>
      </c>
      <c r="E47" s="117">
        <v>0</v>
      </c>
      <c r="F47" s="118">
        <f>SUM(D47:E47)</f>
        <v>-724634</v>
      </c>
    </row>
  </sheetData>
  <sheetProtection/>
  <mergeCells count="1">
    <mergeCell ref="B5:C5"/>
  </mergeCells>
  <printOptions/>
  <pageMargins left="0.7" right="0.7" top="0.75" bottom="0.75" header="0.3" footer="0.3"/>
  <pageSetup fitToWidth="0" fitToHeight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B7" sqref="B7"/>
    </sheetView>
  </sheetViews>
  <sheetFormatPr defaultColWidth="9.140625" defaultRowHeight="15"/>
  <cols>
    <col min="2" max="2" width="42.57421875" style="0" customWidth="1"/>
    <col min="3" max="3" width="12.140625" style="0" customWidth="1"/>
    <col min="4" max="4" width="11.140625" style="0" customWidth="1"/>
    <col min="5" max="5" width="12.00390625" style="0" customWidth="1"/>
  </cols>
  <sheetData>
    <row r="1" spans="1:5" ht="14.25">
      <c r="A1" s="120"/>
      <c r="B1" s="121" t="s">
        <v>46</v>
      </c>
      <c r="C1" s="120"/>
      <c r="D1" s="120"/>
      <c r="E1" s="120"/>
    </row>
    <row r="2" spans="1:5" ht="15" thickBot="1">
      <c r="A2" s="120"/>
      <c r="B2" s="120"/>
      <c r="C2" s="120"/>
      <c r="D2" s="120"/>
      <c r="E2" s="120"/>
    </row>
    <row r="3" spans="1:5" ht="41.25">
      <c r="A3" s="122" t="s">
        <v>3</v>
      </c>
      <c r="B3" s="123" t="s">
        <v>47</v>
      </c>
      <c r="C3" s="124" t="s">
        <v>48</v>
      </c>
      <c r="D3" s="125" t="s">
        <v>6</v>
      </c>
      <c r="E3" s="126" t="s">
        <v>7</v>
      </c>
    </row>
    <row r="4" spans="1:5" ht="15" thickBot="1">
      <c r="A4" s="127"/>
      <c r="B4" s="128"/>
      <c r="C4" s="129"/>
      <c r="D4" s="130"/>
      <c r="E4" s="131"/>
    </row>
    <row r="5" spans="1:5" ht="15" thickBot="1">
      <c r="A5" s="132">
        <v>32</v>
      </c>
      <c r="B5" s="133" t="s">
        <v>13</v>
      </c>
      <c r="C5" s="134">
        <v>1777657</v>
      </c>
      <c r="D5" s="135">
        <f>SUM(D6,D7,D8)</f>
        <v>4453</v>
      </c>
      <c r="E5" s="136">
        <f>SUM(C5:D5)</f>
        <v>1782110</v>
      </c>
    </row>
    <row r="6" spans="1:5" ht="27.75">
      <c r="A6" s="137" t="s">
        <v>49</v>
      </c>
      <c r="B6" s="138" t="s">
        <v>50</v>
      </c>
      <c r="C6" s="139">
        <v>480</v>
      </c>
      <c r="D6" s="140">
        <v>573</v>
      </c>
      <c r="E6" s="141">
        <f>SUM(C6:D6)</f>
        <v>1053</v>
      </c>
    </row>
    <row r="7" spans="1:5" ht="27.75">
      <c r="A7" s="142" t="s">
        <v>51</v>
      </c>
      <c r="B7" s="143" t="s">
        <v>52</v>
      </c>
      <c r="C7" s="144">
        <v>10500</v>
      </c>
      <c r="D7" s="145">
        <v>1000</v>
      </c>
      <c r="E7" s="146">
        <f>SUM(C7:D7)</f>
        <v>11500</v>
      </c>
    </row>
    <row r="8" spans="1:5" ht="14.25">
      <c r="A8" s="147" t="s">
        <v>51</v>
      </c>
      <c r="B8" s="156" t="s">
        <v>53</v>
      </c>
      <c r="C8" s="144">
        <v>56400</v>
      </c>
      <c r="D8" s="145">
        <v>2880</v>
      </c>
      <c r="E8" s="146">
        <f>SUM(C8:D8)</f>
        <v>59280</v>
      </c>
    </row>
    <row r="9" spans="1:5" ht="15" thickBot="1">
      <c r="A9" s="127"/>
      <c r="B9" s="157"/>
      <c r="C9" s="129"/>
      <c r="D9" s="130"/>
      <c r="E9" s="131"/>
    </row>
    <row r="10" spans="1:5" ht="15" thickBot="1">
      <c r="A10" s="148">
        <v>3500</v>
      </c>
      <c r="B10" s="158" t="s">
        <v>54</v>
      </c>
      <c r="C10" s="134">
        <v>132671</v>
      </c>
      <c r="D10" s="135">
        <f>SUM(D11,D12)</f>
        <v>82479</v>
      </c>
      <c r="E10" s="136">
        <f>SUM(C10:D10)</f>
        <v>215150</v>
      </c>
    </row>
    <row r="11" spans="1:5" ht="27.75">
      <c r="A11" s="137" t="s">
        <v>55</v>
      </c>
      <c r="B11" s="138" t="s">
        <v>56</v>
      </c>
      <c r="C11" s="139">
        <v>500</v>
      </c>
      <c r="D11" s="140">
        <v>70349</v>
      </c>
      <c r="E11" s="141">
        <f>SUM(C11:D11)</f>
        <v>70849</v>
      </c>
    </row>
    <row r="12" spans="1:5" ht="14.25">
      <c r="A12" s="142" t="s">
        <v>55</v>
      </c>
      <c r="B12" s="159" t="s">
        <v>57</v>
      </c>
      <c r="C12" s="144">
        <v>67678</v>
      </c>
      <c r="D12" s="145">
        <v>12130</v>
      </c>
      <c r="E12" s="146">
        <f>SUM(C12:D12)</f>
        <v>79808</v>
      </c>
    </row>
    <row r="13" spans="1:5" ht="15" thickBot="1">
      <c r="A13" s="127"/>
      <c r="B13" s="157"/>
      <c r="C13" s="129"/>
      <c r="D13" s="130"/>
      <c r="E13" s="131"/>
    </row>
    <row r="14" spans="1:5" ht="15" thickBot="1">
      <c r="A14" s="149">
        <v>3825.388</v>
      </c>
      <c r="B14" s="150" t="s">
        <v>18</v>
      </c>
      <c r="C14" s="134">
        <v>56504</v>
      </c>
      <c r="D14" s="135">
        <f>D15</f>
        <v>118</v>
      </c>
      <c r="E14" s="136">
        <f>SUM(C14:D14)</f>
        <v>56622</v>
      </c>
    </row>
    <row r="15" spans="1:5" ht="14.25">
      <c r="A15" s="151">
        <v>3888</v>
      </c>
      <c r="B15" s="152" t="s">
        <v>58</v>
      </c>
      <c r="C15" s="139">
        <v>6504</v>
      </c>
      <c r="D15" s="140">
        <v>118</v>
      </c>
      <c r="E15" s="141">
        <f>SUM(C15:D15)</f>
        <v>6622</v>
      </c>
    </row>
    <row r="16" spans="1:5" ht="15" thickBot="1">
      <c r="A16" s="127"/>
      <c r="B16" s="157"/>
      <c r="C16" s="129"/>
      <c r="D16" s="130"/>
      <c r="E16" s="131"/>
    </row>
    <row r="17" spans="1:5" ht="15" thickBot="1">
      <c r="A17" s="153"/>
      <c r="B17" s="154" t="s">
        <v>59</v>
      </c>
      <c r="C17" s="134">
        <v>15129769</v>
      </c>
      <c r="D17" s="135">
        <f>SUM(D5,D10,D14)</f>
        <v>87050</v>
      </c>
      <c r="E17" s="136">
        <f>SUM(C17:D17)</f>
        <v>15216819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B4" sqref="B4"/>
    </sheetView>
  </sheetViews>
  <sheetFormatPr defaultColWidth="9.140625" defaultRowHeight="15"/>
  <cols>
    <col min="2" max="2" width="39.57421875" style="0" customWidth="1"/>
    <col min="3" max="3" width="11.00390625" style="0" customWidth="1"/>
    <col min="4" max="4" width="11.140625" style="0" customWidth="1"/>
    <col min="5" max="5" width="11.57421875" style="0" customWidth="1"/>
  </cols>
  <sheetData>
    <row r="1" spans="1:5" ht="14.25">
      <c r="A1" s="160"/>
      <c r="B1" s="160"/>
      <c r="C1" s="160"/>
      <c r="D1" s="160"/>
      <c r="E1" s="160"/>
    </row>
    <row r="2" spans="1:5" ht="14.25">
      <c r="A2" s="161"/>
      <c r="B2" s="162" t="s">
        <v>125</v>
      </c>
      <c r="C2" s="161"/>
      <c r="D2" s="161"/>
      <c r="E2" s="161"/>
    </row>
    <row r="3" spans="1:5" ht="15" thickBot="1">
      <c r="A3" s="161"/>
      <c r="B3" s="161"/>
      <c r="C3" s="161"/>
      <c r="D3" s="161"/>
      <c r="E3" s="161"/>
    </row>
    <row r="4" spans="1:5" ht="42" thickBot="1">
      <c r="A4" s="163" t="s">
        <v>3</v>
      </c>
      <c r="B4" s="164" t="s">
        <v>60</v>
      </c>
      <c r="C4" s="165" t="s">
        <v>48</v>
      </c>
      <c r="D4" s="166" t="s">
        <v>6</v>
      </c>
      <c r="E4" s="167" t="s">
        <v>7</v>
      </c>
    </row>
    <row r="5" spans="1:5" ht="15" thickBot="1">
      <c r="A5" s="168" t="s">
        <v>61</v>
      </c>
      <c r="B5" s="169" t="s">
        <v>62</v>
      </c>
      <c r="C5" s="134">
        <v>1313908</v>
      </c>
      <c r="D5" s="135">
        <f>SUM(D7,D8,D11)</f>
        <v>-4155</v>
      </c>
      <c r="E5" s="136">
        <f>SUM(C5:D5)</f>
        <v>1309753</v>
      </c>
    </row>
    <row r="6" spans="1:5" ht="15" thickBot="1">
      <c r="A6" s="170" t="s">
        <v>63</v>
      </c>
      <c r="B6" s="171" t="s">
        <v>64</v>
      </c>
      <c r="C6" s="172">
        <v>158141</v>
      </c>
      <c r="D6" s="173">
        <f>SUM(D7,D8)</f>
        <v>0</v>
      </c>
      <c r="E6" s="174">
        <f>SUM(C6:D6)</f>
        <v>158141</v>
      </c>
    </row>
    <row r="7" spans="1:5" ht="14.25">
      <c r="A7" s="137" t="s">
        <v>65</v>
      </c>
      <c r="B7" s="152" t="s">
        <v>29</v>
      </c>
      <c r="C7" s="139">
        <v>140200</v>
      </c>
      <c r="D7" s="140">
        <v>2500</v>
      </c>
      <c r="E7" s="141">
        <f>SUM(C7:D7)</f>
        <v>142700</v>
      </c>
    </row>
    <row r="8" spans="1:5" ht="14.25">
      <c r="A8" s="142" t="s">
        <v>66</v>
      </c>
      <c r="B8" s="155" t="s">
        <v>30</v>
      </c>
      <c r="C8" s="144">
        <v>17941</v>
      </c>
      <c r="D8" s="145">
        <v>-2500</v>
      </c>
      <c r="E8" s="146">
        <f>SUM(C8:D8)</f>
        <v>15441</v>
      </c>
    </row>
    <row r="9" spans="1:5" ht="14.25">
      <c r="A9" s="175"/>
      <c r="B9" s="176"/>
      <c r="C9" s="129"/>
      <c r="D9" s="130"/>
      <c r="E9" s="131"/>
    </row>
    <row r="10" spans="1:5" ht="14.25">
      <c r="A10" s="177" t="s">
        <v>67</v>
      </c>
      <c r="B10" s="178" t="s">
        <v>68</v>
      </c>
      <c r="C10" s="129"/>
      <c r="D10" s="130"/>
      <c r="E10" s="131"/>
    </row>
    <row r="11" spans="1:5" ht="15" thickBot="1">
      <c r="A11" s="179" t="s">
        <v>69</v>
      </c>
      <c r="B11" s="180" t="s">
        <v>70</v>
      </c>
      <c r="C11" s="129">
        <v>64273</v>
      </c>
      <c r="D11" s="130">
        <v>-4155</v>
      </c>
      <c r="E11" s="131">
        <f>SUM(C11:D11)</f>
        <v>60118</v>
      </c>
    </row>
    <row r="12" spans="1:5" ht="15" thickBot="1">
      <c r="A12" s="168" t="s">
        <v>71</v>
      </c>
      <c r="B12" s="169" t="s">
        <v>72</v>
      </c>
      <c r="C12" s="134">
        <v>1787383</v>
      </c>
      <c r="D12" s="135">
        <f>SUM(D13,D16,D20)</f>
        <v>18772</v>
      </c>
      <c r="E12" s="136">
        <f>SUM(C12:D12)</f>
        <v>1806155</v>
      </c>
    </row>
    <row r="13" spans="1:5" ht="15" thickBot="1">
      <c r="A13" s="181" t="s">
        <v>73</v>
      </c>
      <c r="B13" s="208" t="s">
        <v>74</v>
      </c>
      <c r="C13" s="182">
        <v>528098</v>
      </c>
      <c r="D13" s="182">
        <f>D14</f>
        <v>118</v>
      </c>
      <c r="E13" s="183">
        <f>SUM(C13:D13)</f>
        <v>528216</v>
      </c>
    </row>
    <row r="14" spans="1:5" ht="14.25">
      <c r="A14" s="142" t="s">
        <v>66</v>
      </c>
      <c r="B14" s="184" t="s">
        <v>30</v>
      </c>
      <c r="C14" s="185">
        <v>241498</v>
      </c>
      <c r="D14" s="185">
        <v>118</v>
      </c>
      <c r="E14" s="146">
        <f>SUM(C14:D14)</f>
        <v>241616</v>
      </c>
    </row>
    <row r="15" spans="1:5" ht="15" thickBot="1">
      <c r="A15" s="186"/>
      <c r="B15" s="187"/>
      <c r="C15" s="188"/>
      <c r="D15" s="188"/>
      <c r="E15" s="189"/>
    </row>
    <row r="16" spans="1:5" ht="28.5" thickBot="1">
      <c r="A16" s="190" t="s">
        <v>75</v>
      </c>
      <c r="B16" s="191" t="s">
        <v>76</v>
      </c>
      <c r="C16" s="192">
        <v>60909</v>
      </c>
      <c r="D16" s="193">
        <f>D18</f>
        <v>338</v>
      </c>
      <c r="E16" s="183">
        <f>SUM(C16:D16)</f>
        <v>61247</v>
      </c>
    </row>
    <row r="17" spans="1:5" ht="27.75">
      <c r="A17" s="137"/>
      <c r="B17" s="138" t="s">
        <v>77</v>
      </c>
      <c r="C17" s="139"/>
      <c r="D17" s="140"/>
      <c r="E17" s="141"/>
    </row>
    <row r="18" spans="1:5" ht="14.25">
      <c r="A18" s="142" t="s">
        <v>66</v>
      </c>
      <c r="B18" s="155" t="s">
        <v>30</v>
      </c>
      <c r="C18" s="144">
        <v>14084</v>
      </c>
      <c r="D18" s="145">
        <v>338</v>
      </c>
      <c r="E18" s="146">
        <f>SUM(C18:D18)</f>
        <v>14422</v>
      </c>
    </row>
    <row r="19" spans="1:5" ht="15" thickBot="1">
      <c r="A19" s="127"/>
      <c r="B19" s="157"/>
      <c r="C19" s="129"/>
      <c r="D19" s="130"/>
      <c r="E19" s="131"/>
    </row>
    <row r="20" spans="1:5" ht="15" thickBot="1">
      <c r="A20" s="170" t="s">
        <v>78</v>
      </c>
      <c r="B20" s="171" t="s">
        <v>79</v>
      </c>
      <c r="C20" s="172">
        <v>434962</v>
      </c>
      <c r="D20" s="173">
        <f>D21</f>
        <v>18316</v>
      </c>
      <c r="E20" s="183">
        <f>SUM(C20:D20)</f>
        <v>453278</v>
      </c>
    </row>
    <row r="21" spans="1:5" ht="14.25">
      <c r="A21" s="137" t="s">
        <v>66</v>
      </c>
      <c r="B21" s="152" t="s">
        <v>80</v>
      </c>
      <c r="C21" s="139">
        <v>141279</v>
      </c>
      <c r="D21" s="140">
        <v>18316</v>
      </c>
      <c r="E21" s="141">
        <f>SUM(C21:D21)</f>
        <v>159595</v>
      </c>
    </row>
    <row r="22" spans="1:5" ht="15" thickBot="1">
      <c r="A22" s="127"/>
      <c r="B22" s="157"/>
      <c r="C22" s="129"/>
      <c r="D22" s="130"/>
      <c r="E22" s="131"/>
    </row>
    <row r="23" spans="1:5" ht="15" thickBot="1">
      <c r="A23" s="168" t="s">
        <v>81</v>
      </c>
      <c r="B23" s="169" t="s">
        <v>82</v>
      </c>
      <c r="C23" s="134">
        <v>8105028</v>
      </c>
      <c r="D23" s="135">
        <f>SUM(D24,D28,D32,D36,D40,D46,D50,D54,D57)</f>
        <v>89450</v>
      </c>
      <c r="E23" s="136">
        <f>SUM(C23:D23)</f>
        <v>8194478</v>
      </c>
    </row>
    <row r="24" spans="1:5" ht="15" thickBot="1">
      <c r="A24" s="170" t="s">
        <v>83</v>
      </c>
      <c r="B24" s="171" t="s">
        <v>84</v>
      </c>
      <c r="C24" s="172">
        <v>334374</v>
      </c>
      <c r="D24" s="173">
        <f>D26</f>
        <v>3102</v>
      </c>
      <c r="E24" s="174">
        <f>SUM(C24:D24)</f>
        <v>337476</v>
      </c>
    </row>
    <row r="25" spans="1:5" ht="14.25">
      <c r="A25" s="137" t="s">
        <v>66</v>
      </c>
      <c r="B25" s="152" t="s">
        <v>80</v>
      </c>
      <c r="C25" s="139"/>
      <c r="D25" s="140"/>
      <c r="E25" s="141"/>
    </row>
    <row r="26" spans="1:5" ht="14.25">
      <c r="A26" s="194"/>
      <c r="B26" s="195" t="s">
        <v>85</v>
      </c>
      <c r="C26" s="144">
        <v>49018</v>
      </c>
      <c r="D26" s="145">
        <v>3102</v>
      </c>
      <c r="E26" s="146">
        <f>SUM(C26:D26)</f>
        <v>52120</v>
      </c>
    </row>
    <row r="27" spans="1:5" ht="15" thickBot="1">
      <c r="A27" s="196"/>
      <c r="B27" s="197"/>
      <c r="C27" s="129"/>
      <c r="D27" s="130"/>
      <c r="E27" s="131"/>
    </row>
    <row r="28" spans="1:5" ht="15" thickBot="1">
      <c r="A28" s="170" t="s">
        <v>83</v>
      </c>
      <c r="B28" s="171" t="s">
        <v>86</v>
      </c>
      <c r="C28" s="172">
        <v>840946</v>
      </c>
      <c r="D28" s="173">
        <f>D30</f>
        <v>939</v>
      </c>
      <c r="E28" s="174">
        <f>SUM(C28:D28)</f>
        <v>841885</v>
      </c>
    </row>
    <row r="29" spans="1:5" ht="14.25">
      <c r="A29" s="137" t="s">
        <v>66</v>
      </c>
      <c r="B29" s="152" t="s">
        <v>80</v>
      </c>
      <c r="C29" s="139"/>
      <c r="D29" s="140"/>
      <c r="E29" s="141"/>
    </row>
    <row r="30" spans="1:5" ht="14.25">
      <c r="A30" s="194"/>
      <c r="B30" s="195" t="s">
        <v>85</v>
      </c>
      <c r="C30" s="144">
        <v>131758</v>
      </c>
      <c r="D30" s="145">
        <v>939</v>
      </c>
      <c r="E30" s="146">
        <f>SUM(C30:D30)</f>
        <v>132697</v>
      </c>
    </row>
    <row r="31" spans="1:5" ht="15" thickBot="1">
      <c r="A31" s="196"/>
      <c r="B31" s="197"/>
      <c r="C31" s="129"/>
      <c r="D31" s="130"/>
      <c r="E31" s="131"/>
    </row>
    <row r="32" spans="1:5" ht="15" thickBot="1">
      <c r="A32" s="170" t="s">
        <v>83</v>
      </c>
      <c r="B32" s="171" t="s">
        <v>87</v>
      </c>
      <c r="C32" s="172">
        <v>772166</v>
      </c>
      <c r="D32" s="173">
        <f>D34</f>
        <v>9780</v>
      </c>
      <c r="E32" s="174">
        <f>SUM(C32:D32)</f>
        <v>781946</v>
      </c>
    </row>
    <row r="33" spans="1:5" ht="14.25">
      <c r="A33" s="137" t="s">
        <v>66</v>
      </c>
      <c r="B33" s="152" t="s">
        <v>80</v>
      </c>
      <c r="C33" s="139"/>
      <c r="D33" s="140"/>
      <c r="E33" s="141"/>
    </row>
    <row r="34" spans="1:5" ht="14.25">
      <c r="A34" s="194"/>
      <c r="B34" s="195" t="s">
        <v>85</v>
      </c>
      <c r="C34" s="144">
        <v>104779</v>
      </c>
      <c r="D34" s="145">
        <v>9780</v>
      </c>
      <c r="E34" s="146">
        <f>SUM(C34:D34)</f>
        <v>114559</v>
      </c>
    </row>
    <row r="35" spans="1:5" ht="15" thickBot="1">
      <c r="A35" s="196"/>
      <c r="B35" s="197"/>
      <c r="C35" s="129"/>
      <c r="D35" s="130"/>
      <c r="E35" s="131"/>
    </row>
    <row r="36" spans="1:5" ht="15" thickBot="1">
      <c r="A36" s="170" t="s">
        <v>88</v>
      </c>
      <c r="B36" s="171" t="s">
        <v>89</v>
      </c>
      <c r="C36" s="172">
        <v>426491</v>
      </c>
      <c r="D36" s="173">
        <f>D38</f>
        <v>70349</v>
      </c>
      <c r="E36" s="174">
        <f>SUM(C36:D36)</f>
        <v>496840</v>
      </c>
    </row>
    <row r="37" spans="1:5" ht="14.25">
      <c r="A37" s="137" t="s">
        <v>65</v>
      </c>
      <c r="B37" s="152" t="s">
        <v>90</v>
      </c>
      <c r="C37" s="139"/>
      <c r="D37" s="140"/>
      <c r="E37" s="141"/>
    </row>
    <row r="38" spans="1:5" ht="14.25">
      <c r="A38" s="142"/>
      <c r="B38" s="195" t="s">
        <v>91</v>
      </c>
      <c r="C38" s="144">
        <v>283308</v>
      </c>
      <c r="D38" s="145">
        <v>70349</v>
      </c>
      <c r="E38" s="146">
        <f>SUM(C38:D38)</f>
        <v>353657</v>
      </c>
    </row>
    <row r="39" spans="1:5" ht="15" thickBot="1">
      <c r="A39" s="127"/>
      <c r="B39" s="157"/>
      <c r="C39" s="129"/>
      <c r="D39" s="130"/>
      <c r="E39" s="131"/>
    </row>
    <row r="40" spans="1:5" ht="15" thickBot="1">
      <c r="A40" s="170" t="s">
        <v>88</v>
      </c>
      <c r="B40" s="171" t="s">
        <v>92</v>
      </c>
      <c r="C40" s="172">
        <v>1500438</v>
      </c>
      <c r="D40" s="173">
        <f>SUM(D42,D44)</f>
        <v>2025</v>
      </c>
      <c r="E40" s="174">
        <f>SUM(C40:D40)</f>
        <v>1502463</v>
      </c>
    </row>
    <row r="41" spans="1:5" ht="14.25">
      <c r="A41" s="137" t="s">
        <v>65</v>
      </c>
      <c r="B41" s="152" t="s">
        <v>90</v>
      </c>
      <c r="C41" s="139"/>
      <c r="D41" s="140"/>
      <c r="E41" s="141"/>
    </row>
    <row r="42" spans="1:5" ht="14.25">
      <c r="A42" s="142"/>
      <c r="B42" s="195" t="s">
        <v>85</v>
      </c>
      <c r="C42" s="144">
        <v>333601</v>
      </c>
      <c r="D42" s="145">
        <v>1940</v>
      </c>
      <c r="E42" s="146">
        <f>SUM(C42:D42)</f>
        <v>335541</v>
      </c>
    </row>
    <row r="43" spans="1:5" ht="14.25">
      <c r="A43" s="142" t="s">
        <v>66</v>
      </c>
      <c r="B43" s="155" t="s">
        <v>80</v>
      </c>
      <c r="C43" s="144"/>
      <c r="D43" s="145"/>
      <c r="E43" s="146"/>
    </row>
    <row r="44" spans="1:5" ht="14.25">
      <c r="A44" s="194"/>
      <c r="B44" s="195" t="s">
        <v>85</v>
      </c>
      <c r="C44" s="144">
        <v>146277</v>
      </c>
      <c r="D44" s="145">
        <v>85</v>
      </c>
      <c r="E44" s="146">
        <f>SUM(C44:D44)</f>
        <v>146362</v>
      </c>
    </row>
    <row r="45" spans="1:5" ht="15" thickBot="1">
      <c r="A45" s="196"/>
      <c r="B45" s="197"/>
      <c r="C45" s="129"/>
      <c r="D45" s="130"/>
      <c r="E45" s="131"/>
    </row>
    <row r="46" spans="1:5" ht="15" thickBot="1">
      <c r="A46" s="170" t="s">
        <v>88</v>
      </c>
      <c r="B46" s="171" t="s">
        <v>93</v>
      </c>
      <c r="C46" s="172">
        <v>1411453</v>
      </c>
      <c r="D46" s="173">
        <f>D48</f>
        <v>652</v>
      </c>
      <c r="E46" s="174">
        <f>SUM(C46:D46)</f>
        <v>1412105</v>
      </c>
    </row>
    <row r="47" spans="1:5" ht="14.25">
      <c r="A47" s="137" t="s">
        <v>66</v>
      </c>
      <c r="B47" s="152" t="s">
        <v>80</v>
      </c>
      <c r="C47" s="139"/>
      <c r="D47" s="140"/>
      <c r="E47" s="141"/>
    </row>
    <row r="48" spans="1:5" ht="14.25">
      <c r="A48" s="194"/>
      <c r="B48" s="195" t="s">
        <v>85</v>
      </c>
      <c r="C48" s="144">
        <v>137220</v>
      </c>
      <c r="D48" s="145">
        <v>652</v>
      </c>
      <c r="E48" s="146">
        <f>SUM(C48:D48)</f>
        <v>137872</v>
      </c>
    </row>
    <row r="49" spans="1:5" ht="15" thickBot="1">
      <c r="A49" s="196"/>
      <c r="B49" s="197"/>
      <c r="C49" s="129"/>
      <c r="D49" s="130"/>
      <c r="E49" s="131"/>
    </row>
    <row r="50" spans="1:5" ht="15" thickBot="1">
      <c r="A50" s="170" t="s">
        <v>94</v>
      </c>
      <c r="B50" s="171" t="s">
        <v>95</v>
      </c>
      <c r="C50" s="172">
        <v>621807</v>
      </c>
      <c r="D50" s="173">
        <f>D52</f>
        <v>1799</v>
      </c>
      <c r="E50" s="174">
        <f>SUM(C50:D50)</f>
        <v>623606</v>
      </c>
    </row>
    <row r="51" spans="1:5" ht="14.25">
      <c r="A51" s="137" t="s">
        <v>65</v>
      </c>
      <c r="B51" s="152" t="s">
        <v>29</v>
      </c>
      <c r="C51" s="139"/>
      <c r="D51" s="140"/>
      <c r="E51" s="141"/>
    </row>
    <row r="52" spans="1:5" ht="14.25">
      <c r="A52" s="142"/>
      <c r="B52" s="195" t="s">
        <v>85</v>
      </c>
      <c r="C52" s="144">
        <v>162069</v>
      </c>
      <c r="D52" s="145">
        <v>1799</v>
      </c>
      <c r="E52" s="146">
        <f>SUM(C52:D52)</f>
        <v>163868</v>
      </c>
    </row>
    <row r="53" spans="1:5" ht="15" thickBot="1">
      <c r="A53" s="175"/>
      <c r="B53" s="176"/>
      <c r="C53" s="129"/>
      <c r="D53" s="130"/>
      <c r="E53" s="131"/>
    </row>
    <row r="54" spans="1:5" ht="15" thickBot="1">
      <c r="A54" s="198" t="s">
        <v>96</v>
      </c>
      <c r="B54" s="171" t="s">
        <v>97</v>
      </c>
      <c r="C54" s="172">
        <v>447896</v>
      </c>
      <c r="D54" s="173">
        <f>D55</f>
        <v>300</v>
      </c>
      <c r="E54" s="174">
        <f>SUM(C54:D54)</f>
        <v>448196</v>
      </c>
    </row>
    <row r="55" spans="1:5" ht="14.25">
      <c r="A55" s="137" t="s">
        <v>66</v>
      </c>
      <c r="B55" s="152" t="s">
        <v>80</v>
      </c>
      <c r="C55" s="139">
        <v>47537</v>
      </c>
      <c r="D55" s="140">
        <v>300</v>
      </c>
      <c r="E55" s="141">
        <f>SUM(C55:D55)</f>
        <v>47837</v>
      </c>
    </row>
    <row r="56" spans="1:5" ht="15" thickBot="1">
      <c r="A56" s="175"/>
      <c r="B56" s="176"/>
      <c r="C56" s="129"/>
      <c r="D56" s="130"/>
      <c r="E56" s="131"/>
    </row>
    <row r="57" spans="1:5" ht="15" thickBot="1">
      <c r="A57" s="198" t="s">
        <v>96</v>
      </c>
      <c r="B57" s="171" t="s">
        <v>98</v>
      </c>
      <c r="C57" s="172">
        <v>386369</v>
      </c>
      <c r="D57" s="173">
        <f>D58</f>
        <v>504</v>
      </c>
      <c r="E57" s="174">
        <f>SUM(C57:D57)</f>
        <v>386873</v>
      </c>
    </row>
    <row r="58" spans="1:5" ht="14.25">
      <c r="A58" s="137" t="s">
        <v>65</v>
      </c>
      <c r="B58" s="152" t="s">
        <v>29</v>
      </c>
      <c r="C58" s="139">
        <v>293065</v>
      </c>
      <c r="D58" s="140">
        <v>504</v>
      </c>
      <c r="E58" s="141">
        <f>SUM(C58:D58)</f>
        <v>293569</v>
      </c>
    </row>
    <row r="59" spans="1:5" ht="15" thickBot="1">
      <c r="A59" s="127"/>
      <c r="B59" s="157"/>
      <c r="C59" s="129"/>
      <c r="D59" s="130"/>
      <c r="E59" s="131"/>
    </row>
    <row r="60" spans="1:5" ht="15" thickBot="1">
      <c r="A60" s="199" t="s">
        <v>99</v>
      </c>
      <c r="B60" s="169" t="s">
        <v>100</v>
      </c>
      <c r="C60" s="134">
        <v>1907743</v>
      </c>
      <c r="D60" s="135">
        <f>D61</f>
        <v>5968</v>
      </c>
      <c r="E60" s="135">
        <f>SUM(C60:D60)</f>
        <v>1913711</v>
      </c>
    </row>
    <row r="61" spans="1:5" ht="15" thickBot="1">
      <c r="A61" s="200" t="s">
        <v>101</v>
      </c>
      <c r="B61" s="171" t="s">
        <v>102</v>
      </c>
      <c r="C61" s="172">
        <v>297630</v>
      </c>
      <c r="D61" s="173">
        <f>SUM(D63,D64)</f>
        <v>5968</v>
      </c>
      <c r="E61" s="173">
        <f>SUM(C61:D61)</f>
        <v>303598</v>
      </c>
    </row>
    <row r="62" spans="1:5" ht="14.25">
      <c r="A62" s="201" t="s">
        <v>65</v>
      </c>
      <c r="B62" s="152" t="s">
        <v>29</v>
      </c>
      <c r="C62" s="139"/>
      <c r="D62" s="140"/>
      <c r="E62" s="140"/>
    </row>
    <row r="63" spans="1:5" ht="14.25">
      <c r="A63" s="202"/>
      <c r="B63" s="203" t="s">
        <v>85</v>
      </c>
      <c r="C63" s="144">
        <v>163403</v>
      </c>
      <c r="D63" s="145">
        <v>3088</v>
      </c>
      <c r="E63" s="145">
        <f>SUM(C63:D63)</f>
        <v>166491</v>
      </c>
    </row>
    <row r="64" spans="1:5" ht="14.25">
      <c r="A64" s="202"/>
      <c r="B64" s="203" t="s">
        <v>91</v>
      </c>
      <c r="C64" s="144">
        <v>56385</v>
      </c>
      <c r="D64" s="145">
        <v>2880</v>
      </c>
      <c r="E64" s="145">
        <f>SUM(C64:D64)</f>
        <v>59265</v>
      </c>
    </row>
    <row r="65" spans="1:5" ht="15" thickBot="1">
      <c r="A65" s="204"/>
      <c r="B65" s="205"/>
      <c r="C65" s="129"/>
      <c r="D65" s="130"/>
      <c r="E65" s="130"/>
    </row>
    <row r="66" spans="1:5" ht="15" thickBot="1">
      <c r="A66" s="206"/>
      <c r="B66" s="207" t="s">
        <v>103</v>
      </c>
      <c r="C66" s="134">
        <v>14575029</v>
      </c>
      <c r="D66" s="135">
        <f>SUM(D5,D12,D23,D60)</f>
        <v>110035</v>
      </c>
      <c r="E66" s="135">
        <f>SUM(C66:D66)</f>
        <v>14685064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34"/>
  <sheetViews>
    <sheetView tabSelected="1" zoomScalePageLayoutView="0" workbookViewId="0" topLeftCell="A19">
      <selection activeCell="I25" sqref="I25"/>
    </sheetView>
  </sheetViews>
  <sheetFormatPr defaultColWidth="9.140625" defaultRowHeight="15"/>
  <cols>
    <col min="1" max="1" width="6.28125" style="0" customWidth="1"/>
    <col min="2" max="2" width="44.28125" style="0" customWidth="1"/>
    <col min="3" max="3" width="11.00390625" style="0" customWidth="1"/>
    <col min="4" max="4" width="10.8515625" style="0" customWidth="1"/>
    <col min="5" max="5" width="11.140625" style="0" customWidth="1"/>
  </cols>
  <sheetData>
    <row r="2" spans="1:5" ht="14.25">
      <c r="A2" s="120"/>
      <c r="B2" s="121" t="s">
        <v>104</v>
      </c>
      <c r="C2" s="120"/>
      <c r="D2" s="120"/>
      <c r="E2" s="120"/>
    </row>
    <row r="3" spans="1:5" ht="14.25">
      <c r="A3" s="120"/>
      <c r="B3" s="120"/>
      <c r="C3" s="120"/>
      <c r="D3" s="120"/>
      <c r="E3" s="120"/>
    </row>
    <row r="4" spans="1:5" ht="14.25">
      <c r="A4" s="120"/>
      <c r="B4" s="120"/>
      <c r="C4" s="120"/>
      <c r="D4" s="120"/>
      <c r="E4" s="120"/>
    </row>
    <row r="5" spans="1:5" ht="15" thickBot="1">
      <c r="A5" s="209" t="s">
        <v>105</v>
      </c>
      <c r="B5" s="210"/>
      <c r="C5" s="211"/>
      <c r="D5" s="120"/>
      <c r="E5" s="120"/>
    </row>
    <row r="6" spans="1:5" ht="42" thickBot="1">
      <c r="A6" s="212"/>
      <c r="B6" s="213"/>
      <c r="C6" s="214" t="s">
        <v>48</v>
      </c>
      <c r="D6" s="215" t="s">
        <v>6</v>
      </c>
      <c r="E6" s="216" t="s">
        <v>7</v>
      </c>
    </row>
    <row r="7" spans="1:5" ht="15" thickBot="1">
      <c r="A7" s="217">
        <v>381</v>
      </c>
      <c r="B7" s="218" t="s">
        <v>34</v>
      </c>
      <c r="C7" s="219">
        <f>C8</f>
        <v>15000</v>
      </c>
      <c r="D7" s="220">
        <f>D8</f>
        <v>0</v>
      </c>
      <c r="E7" s="221">
        <f>SUM(C7:D7)</f>
        <v>15000</v>
      </c>
    </row>
    <row r="8" spans="1:5" ht="15" thickBot="1">
      <c r="A8" s="222" t="s">
        <v>106</v>
      </c>
      <c r="B8" s="223" t="s">
        <v>107</v>
      </c>
      <c r="C8" s="224">
        <v>15000</v>
      </c>
      <c r="D8" s="225"/>
      <c r="E8" s="226">
        <f>SUM(C8:D8)</f>
        <v>15000</v>
      </c>
    </row>
    <row r="9" spans="1:5" ht="15" thickBot="1">
      <c r="A9" s="227">
        <v>15</v>
      </c>
      <c r="B9" s="218" t="s">
        <v>108</v>
      </c>
      <c r="C9" s="228">
        <v>-3520183</v>
      </c>
      <c r="D9" s="229">
        <f>SUM(D11,D13,D15,D17,D19)</f>
        <v>489283</v>
      </c>
      <c r="E9" s="221">
        <f>SUM(C9:D9)</f>
        <v>-3030900</v>
      </c>
    </row>
    <row r="10" spans="1:5" ht="14.25">
      <c r="A10" s="230"/>
      <c r="B10" s="140"/>
      <c r="C10" s="139"/>
      <c r="D10" s="140"/>
      <c r="E10" s="141"/>
    </row>
    <row r="11" spans="1:5" ht="14.25">
      <c r="A11" s="231" t="s">
        <v>109</v>
      </c>
      <c r="B11" s="266" t="s">
        <v>110</v>
      </c>
      <c r="C11" s="144">
        <v>-660000</v>
      </c>
      <c r="D11" s="145">
        <v>3219</v>
      </c>
      <c r="E11" s="146">
        <f>SUM(C11:D11)</f>
        <v>-656781</v>
      </c>
    </row>
    <row r="12" spans="1:5" ht="14.25">
      <c r="A12" s="233"/>
      <c r="B12" s="267"/>
      <c r="C12" s="144"/>
      <c r="D12" s="145"/>
      <c r="E12" s="146"/>
    </row>
    <row r="13" spans="1:5" ht="30.75" customHeight="1">
      <c r="A13" s="273" t="s">
        <v>126</v>
      </c>
      <c r="B13" s="274" t="s">
        <v>127</v>
      </c>
      <c r="C13" s="144">
        <v>-40000</v>
      </c>
      <c r="D13" s="145">
        <v>40000</v>
      </c>
      <c r="E13" s="146">
        <f>SUM(C13:D13)</f>
        <v>0</v>
      </c>
    </row>
    <row r="14" spans="1:5" ht="14.25">
      <c r="A14" s="233"/>
      <c r="B14" s="267"/>
      <c r="C14" s="144"/>
      <c r="D14" s="145"/>
      <c r="E14" s="146"/>
    </row>
    <row r="15" spans="1:5" ht="14.25">
      <c r="A15" s="231" t="s">
        <v>111</v>
      </c>
      <c r="B15" s="268" t="s">
        <v>112</v>
      </c>
      <c r="C15" s="144">
        <v>-423079</v>
      </c>
      <c r="D15" s="145">
        <v>423079</v>
      </c>
      <c r="E15" s="146">
        <f>SUM(C15:D15)</f>
        <v>0</v>
      </c>
    </row>
    <row r="16" spans="1:5" ht="14.25">
      <c r="A16" s="233"/>
      <c r="B16" s="267"/>
      <c r="C16" s="144"/>
      <c r="D16" s="145"/>
      <c r="E16" s="146"/>
    </row>
    <row r="17" spans="1:5" ht="27.75">
      <c r="A17" s="231" t="s">
        <v>113</v>
      </c>
      <c r="B17" s="232" t="s">
        <v>114</v>
      </c>
      <c r="C17" s="144">
        <v>-24716</v>
      </c>
      <c r="D17" s="145">
        <v>12716</v>
      </c>
      <c r="E17" s="146">
        <f>SUM(C17:D17)</f>
        <v>-12000</v>
      </c>
    </row>
    <row r="18" spans="1:5" ht="14.25">
      <c r="A18" s="233"/>
      <c r="B18" s="267"/>
      <c r="C18" s="144"/>
      <c r="D18" s="145"/>
      <c r="E18" s="146"/>
    </row>
    <row r="19" spans="1:5" ht="27.75">
      <c r="A19" s="231" t="s">
        <v>115</v>
      </c>
      <c r="B19" s="232" t="s">
        <v>116</v>
      </c>
      <c r="C19" s="144">
        <v>-10269</v>
      </c>
      <c r="D19" s="145">
        <v>10269</v>
      </c>
      <c r="E19" s="146">
        <f>SUM(C19:D19)</f>
        <v>0</v>
      </c>
    </row>
    <row r="20" spans="1:5" ht="15" thickBot="1">
      <c r="A20" s="234"/>
      <c r="B20" s="269"/>
      <c r="C20" s="129"/>
      <c r="D20" s="130"/>
      <c r="E20" s="131"/>
    </row>
    <row r="21" spans="1:5" ht="28.5" thickBot="1">
      <c r="A21" s="235">
        <v>3502</v>
      </c>
      <c r="B21" s="236" t="s">
        <v>117</v>
      </c>
      <c r="C21" s="134">
        <v>1745043</v>
      </c>
      <c r="D21" s="135">
        <f>D23+D25</f>
        <v>-391403</v>
      </c>
      <c r="E21" s="136">
        <f>SUM(C21:D21)</f>
        <v>1353640</v>
      </c>
    </row>
    <row r="22" spans="1:5" ht="14.25">
      <c r="A22" s="237"/>
      <c r="B22" s="270"/>
      <c r="C22" s="139"/>
      <c r="D22" s="140"/>
      <c r="E22" s="141"/>
    </row>
    <row r="23" spans="1:5" ht="14.25">
      <c r="A23" s="238" t="s">
        <v>118</v>
      </c>
      <c r="B23" s="271" t="s">
        <v>119</v>
      </c>
      <c r="C23" s="139">
        <v>614200</v>
      </c>
      <c r="D23" s="140">
        <v>-43219</v>
      </c>
      <c r="E23" s="141">
        <f>SUM(C23:D23)</f>
        <v>570981</v>
      </c>
    </row>
    <row r="24" spans="1:5" ht="14.25">
      <c r="A24" s="237"/>
      <c r="B24" s="270"/>
      <c r="C24" s="139"/>
      <c r="D24" s="140"/>
      <c r="E24" s="141"/>
    </row>
    <row r="25" spans="1:5" ht="27.75">
      <c r="A25" s="238" t="s">
        <v>120</v>
      </c>
      <c r="B25" s="239" t="s">
        <v>121</v>
      </c>
      <c r="C25" s="240">
        <v>348184</v>
      </c>
      <c r="D25" s="145">
        <v>-348184</v>
      </c>
      <c r="E25" s="146">
        <f>SUM(C25:D25)</f>
        <v>0</v>
      </c>
    </row>
    <row r="26" spans="1:5" ht="15" thickBot="1">
      <c r="A26" s="241"/>
      <c r="B26" s="269"/>
      <c r="C26" s="129"/>
      <c r="D26" s="130"/>
      <c r="E26" s="131"/>
    </row>
    <row r="27" spans="1:5" ht="28.5" thickBot="1">
      <c r="A27" s="235">
        <v>4502</v>
      </c>
      <c r="B27" s="242" t="s">
        <v>122</v>
      </c>
      <c r="C27" s="134">
        <v>0</v>
      </c>
      <c r="D27" s="135">
        <f>D28</f>
        <v>-74895</v>
      </c>
      <c r="E27" s="136">
        <f>SUM(C27:D27)</f>
        <v>-74895</v>
      </c>
    </row>
    <row r="28" spans="1:5" ht="27.75">
      <c r="A28" s="243" t="s">
        <v>106</v>
      </c>
      <c r="B28" s="244" t="s">
        <v>123</v>
      </c>
      <c r="C28" s="245">
        <v>0</v>
      </c>
      <c r="D28" s="246">
        <v>-74895</v>
      </c>
      <c r="E28" s="146">
        <f>SUM(C28:D28)</f>
        <v>-74895</v>
      </c>
    </row>
    <row r="29" spans="1:5" ht="15" thickBot="1">
      <c r="A29" s="247"/>
      <c r="B29" s="272"/>
      <c r="C29" s="249"/>
      <c r="D29" s="248"/>
      <c r="E29" s="250"/>
    </row>
    <row r="30" spans="1:5" ht="15" thickBot="1">
      <c r="A30" s="251">
        <v>1532</v>
      </c>
      <c r="B30" s="252" t="s">
        <v>38</v>
      </c>
      <c r="C30" s="253">
        <v>120000</v>
      </c>
      <c r="D30" s="135">
        <v>0</v>
      </c>
      <c r="E30" s="136">
        <f>SUM(C30:D30)</f>
        <v>120000</v>
      </c>
    </row>
    <row r="31" spans="1:5" ht="15" thickBot="1">
      <c r="A31" s="230"/>
      <c r="B31" s="248"/>
      <c r="C31" s="249"/>
      <c r="D31" s="248"/>
      <c r="E31" s="250"/>
    </row>
    <row r="32" spans="1:5" ht="15" thickBot="1">
      <c r="A32" s="254">
        <v>655</v>
      </c>
      <c r="B32" s="255" t="s">
        <v>39</v>
      </c>
      <c r="C32" s="256">
        <v>28299</v>
      </c>
      <c r="D32" s="257">
        <v>0</v>
      </c>
      <c r="E32" s="258">
        <f>SUM(C32:D32)</f>
        <v>28299</v>
      </c>
    </row>
    <row r="33" spans="1:5" ht="15" thickBot="1">
      <c r="A33" s="259">
        <v>650</v>
      </c>
      <c r="B33" s="260" t="s">
        <v>40</v>
      </c>
      <c r="C33" s="261">
        <v>-38000</v>
      </c>
      <c r="D33" s="262">
        <v>0</v>
      </c>
      <c r="E33" s="263">
        <f>SUM(C33:D33)</f>
        <v>-38000</v>
      </c>
    </row>
    <row r="34" spans="1:5" ht="15" thickBot="1">
      <c r="A34" s="264"/>
      <c r="B34" s="265" t="s">
        <v>124</v>
      </c>
      <c r="C34" s="253">
        <v>-1649841</v>
      </c>
      <c r="D34" s="252">
        <f>SUM(D7,D9,D21,D27)</f>
        <v>22985</v>
      </c>
      <c r="E34" s="136">
        <f>SUM(C34:D34)</f>
        <v>-1626856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Tatjana Ivanova</dc:creator>
  <cp:keywords/>
  <dc:description/>
  <cp:lastModifiedBy>Sirle Kupts</cp:lastModifiedBy>
  <cp:lastPrinted>2018-04-27T10:23:52Z</cp:lastPrinted>
  <dcterms:created xsi:type="dcterms:W3CDTF">2018-04-11T14:42:14Z</dcterms:created>
  <dcterms:modified xsi:type="dcterms:W3CDTF">2018-04-27T10:24:16Z</dcterms:modified>
  <cp:category/>
  <cp:version/>
  <cp:contentType/>
  <cp:contentStatus/>
</cp:coreProperties>
</file>